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Daniel Stainback" reservationPassword="D617"/>
  <workbookPr filterPrivacy="1" defaultThemeVersion="124226"/>
  <bookViews>
    <workbookView xWindow="120" yWindow="180" windowWidth="19440" windowHeight="12165" tabRatio="932"/>
  </bookViews>
  <sheets>
    <sheet name="Overall Review Summary" sheetId="1" r:id="rId1"/>
    <sheet name="Mod Forgiveness-Summary" sheetId="17" r:id="rId2"/>
    <sheet name="Mod Forgiveness-Exceptions" sheetId="3" r:id="rId3"/>
    <sheet name="FCL Bid-Summary" sheetId="18" r:id="rId4"/>
    <sheet name="FCL Bid-Exceptions" sheetId="7" r:id="rId5"/>
    <sheet name="Comp Fee-Summary" sheetId="19" r:id="rId6"/>
    <sheet name="Comp Fee-Summary Fees" sheetId="20" r:id="rId7"/>
    <sheet name="Comp Fee-Loan Detail" sheetId="16" r:id="rId8"/>
    <sheet name="REO Review-Trending" sheetId="11" r:id="rId9"/>
    <sheet name="REO Review-Monthly Summary" sheetId="12" r:id="rId10"/>
    <sheet name="REO Review-Loan Detail" sheetId="13" r:id="rId11"/>
  </sheets>
  <definedNames>
    <definedName name="_xlnm._FilterDatabase" localSheetId="7" hidden="1">'Comp Fee-Loan Detail'!$A$4:$BE$86</definedName>
    <definedName name="_xlnm._FilterDatabase" localSheetId="4" hidden="1">'FCL Bid-Exceptions'!$A$4:$P$5</definedName>
    <definedName name="_xlnm.Print_Titles" localSheetId="5">'Comp Fee-Summary'!$1:$1</definedName>
    <definedName name="_xlnm.Print_Titles" localSheetId="6">'Comp Fee-Summary Fees'!$1:$1</definedName>
    <definedName name="_xlnm.Print_Titles" localSheetId="3">'FCL Bid-Summary'!$1:$1</definedName>
    <definedName name="_xlnm.Print_Titles" localSheetId="1">'Mod Forgiveness-Summary'!$1:$1</definedName>
    <definedName name="_xlnm.Print_Titles" localSheetId="0">'Overall Review Summary'!$1:$1</definedName>
  </definedNames>
  <calcPr calcId="145621"/>
</workbook>
</file>

<file path=xl/calcChain.xml><?xml version="1.0" encoding="utf-8"?>
<calcChain xmlns="http://schemas.openxmlformats.org/spreadsheetml/2006/main">
  <c r="K9" i="3" l="1"/>
  <c r="K14" i="20" l="1"/>
  <c r="D14" i="20" l="1"/>
  <c r="E14" i="20"/>
  <c r="F14" i="20"/>
  <c r="G14" i="20"/>
  <c r="H14" i="20"/>
  <c r="I14" i="20"/>
  <c r="J14" i="20"/>
  <c r="C14" i="20"/>
  <c r="M6" i="18" l="1"/>
  <c r="L6" i="18"/>
  <c r="T6" i="18"/>
  <c r="S6" i="18"/>
  <c r="AH6" i="18"/>
  <c r="AE6" i="18"/>
  <c r="AF6" i="18" s="1"/>
  <c r="K6" i="17" l="1"/>
  <c r="L6" i="17"/>
  <c r="K7" i="17"/>
  <c r="L7" i="17"/>
  <c r="L5" i="17"/>
  <c r="K5" i="17"/>
</calcChain>
</file>

<file path=xl/sharedStrings.xml><?xml version="1.0" encoding="utf-8"?>
<sst xmlns="http://schemas.openxmlformats.org/spreadsheetml/2006/main" count="3955" uniqueCount="764">
  <si>
    <t>Client Name</t>
  </si>
  <si>
    <t>Script Name</t>
  </si>
  <si>
    <t>Sample Name</t>
  </si>
  <si>
    <t>Total Policy Count</t>
  </si>
  <si>
    <t>Complete</t>
  </si>
  <si>
    <t>Pass</t>
  </si>
  <si>
    <t>Fail</t>
  </si>
  <si>
    <t>UTD*</t>
  </si>
  <si>
    <t>N/A</t>
  </si>
  <si>
    <t>JPMC</t>
  </si>
  <si>
    <t>REO Improvement Policy</t>
  </si>
  <si>
    <t>FCL Bid Protocol Policy</t>
  </si>
  <si>
    <t>Mod w/Principal Forgiveness</t>
  </si>
  <si>
    <t>Compensatory Fee Timeline Review</t>
  </si>
  <si>
    <t>* UTD = Unable To Determine</t>
  </si>
  <si>
    <t>As of Date</t>
  </si>
  <si>
    <t>Month</t>
  </si>
  <si>
    <t>Total Modifications</t>
  </si>
  <si>
    <t>Modified with Principal Forgiveness - Prior 12 Months</t>
  </si>
  <si>
    <t>Initial Compliance %</t>
  </si>
  <si>
    <t>Final Compliance %</t>
  </si>
  <si>
    <t>Total Mods without Earned Forgiveness</t>
  </si>
  <si>
    <t>Total Mods with Earned Forgiveness</t>
  </si>
  <si>
    <t>Post-mod LTV&gt;=115%</t>
  </si>
  <si>
    <t>Post-mod LTV &lt; 115%</t>
  </si>
  <si>
    <t>Unable To Determine</t>
  </si>
  <si>
    <t>Allowable Exceptions</t>
  </si>
  <si>
    <t>Total</t>
  </si>
  <si>
    <t>Stewart Loan ID</t>
  </si>
  <si>
    <t>Servicer Loan Number</t>
  </si>
  <si>
    <t>Trustee</t>
  </si>
  <si>
    <t>Ending Scheduled Balance</t>
  </si>
  <si>
    <t>Modification Date</t>
  </si>
  <si>
    <t>Modification Earned Forgiveness Amount</t>
  </si>
  <si>
    <t>Modification Type</t>
  </si>
  <si>
    <t>SPS Current LTV</t>
  </si>
  <si>
    <t>Updated Valuation Amount</t>
  </si>
  <si>
    <t>Stewart Calculated LTV</t>
  </si>
  <si>
    <t>Minimum LTV Allowable</t>
  </si>
  <si>
    <t>Variance</t>
  </si>
  <si>
    <t>Compliance Flag</t>
  </si>
  <si>
    <t>Comments</t>
  </si>
  <si>
    <t>Allowable? 
(Y/N)</t>
  </si>
  <si>
    <t>Non Compliant</t>
  </si>
  <si>
    <t>Y</t>
  </si>
  <si>
    <t>HAMP</t>
  </si>
  <si>
    <t>Foreclosure Sales</t>
  </si>
  <si>
    <t>UPB &lt;= $150k</t>
  </si>
  <si>
    <t>UPB &gt; $150k to &lt;= $450k</t>
  </si>
  <si>
    <t>UPB &gt; $450k</t>
  </si>
  <si>
    <t>UTD</t>
  </si>
  <si>
    <t>Total Initial Compliance %</t>
  </si>
  <si>
    <t>Total Final Compliance %</t>
  </si>
  <si>
    <t>REO</t>
  </si>
  <si>
    <t>Third Party</t>
  </si>
  <si>
    <t>Other</t>
  </si>
  <si>
    <t>FCL Sale
 Loan Count</t>
  </si>
  <si>
    <t>Bid 80% 
of BPO</t>
  </si>
  <si>
    <t>Bid Not 80%</t>
  </si>
  <si>
    <t>Bid 85%
 of BPO</t>
  </si>
  <si>
    <t>Bid Not 85%</t>
  </si>
  <si>
    <t>Compliance %</t>
  </si>
  <si>
    <t>Bid 90% 
of BPO</t>
  </si>
  <si>
    <t>Bid Not 90%</t>
  </si>
  <si>
    <t>Compliant</t>
  </si>
  <si>
    <t>Foreclosure Sale Date</t>
  </si>
  <si>
    <t>Foreclosure Bid Approval Date</t>
  </si>
  <si>
    <t>Updated Valuation Value</t>
  </si>
  <si>
    <t>Expected FCL Bid Amount</t>
  </si>
  <si>
    <t>Actual FCL Bid Amount</t>
  </si>
  <si>
    <t>UPB Bucket</t>
  </si>
  <si>
    <t>Stewart Review Comments</t>
  </si>
  <si>
    <t>SPS Response</t>
  </si>
  <si>
    <t>Allowable (Y/N)</t>
  </si>
  <si>
    <t>UPB &lt;= $150K</t>
  </si>
  <si>
    <t>Total debt bid. Total debt was less than 80% of BPO value. State law allows maximum bid amount of total debt.</t>
  </si>
  <si>
    <t>UPB &gt; $150k and &lt;= $450K</t>
  </si>
  <si>
    <t>UPB &gt; $150K and &lt;= $450K</t>
  </si>
  <si>
    <t>Total debt bid. Total debt was less than 85% of BPO value. State law allows maximum bid amount of total debt.</t>
  </si>
  <si>
    <t>UPB &gt; $450K</t>
  </si>
  <si>
    <t>Total debt bid. Total debt was less than 90% of BPO value. State law allows maximum bid amount of total debt.</t>
  </si>
  <si>
    <t>SPS Comment</t>
  </si>
  <si>
    <t>0015332661</t>
  </si>
  <si>
    <t>N</t>
  </si>
  <si>
    <t>Sample Count</t>
  </si>
  <si>
    <t>JPM Chase</t>
  </si>
  <si>
    <t>REO Audit</t>
  </si>
  <si>
    <t>Script Name:</t>
  </si>
  <si>
    <t>Servicer:</t>
  </si>
  <si>
    <t>SPS</t>
  </si>
  <si>
    <t>Data as of Date:</t>
  </si>
  <si>
    <t>Sample Count:</t>
  </si>
  <si>
    <t>Question</t>
  </si>
  <si>
    <t>Completed</t>
  </si>
  <si>
    <t>Pass
#                %</t>
  </si>
  <si>
    <t>Fail
#                %</t>
  </si>
  <si>
    <t>UTD
#                %</t>
  </si>
  <si>
    <t>N/A
#                %</t>
  </si>
  <si>
    <t>Is Title in the name of the related Securitization Trust or the Owner Designee? </t>
  </si>
  <si>
    <t>Is a Fire and Hazard insurance coverage policy in place for the subject file?</t>
  </si>
  <si>
    <t>Was all Cash required on the file received by JPMC from the sub-servicer within 2 business days following liquidation?</t>
  </si>
  <si>
    <t>Are the electronic property inspection reports on file from the time of acquisition of Title to liquidation?</t>
  </si>
  <si>
    <t>If the subject file was part of a foreclosure sale, did the sub-servicer upload a liquidation report and did it meet the requirement of the Securitization Servicing Agreement and Subservicing Manual?</t>
  </si>
  <si>
    <t>Has the subject property been appropriately registered, re-registered, and de-registered if required due to occupancy status, condition, or FCL proceedings?</t>
  </si>
  <si>
    <t>Have all revenues received by the Subservicer been deposited into the P&amp;I custodial accounts (including all fees/expenses, REO rental income, etc.)?</t>
  </si>
  <si>
    <t>If the property UPB exceeds $250,000, has an appraisal been received?</t>
  </si>
  <si>
    <t>Have all repair items listed on the REO property standards checklist and/or with a Return on Investment of 10% or more been completed?</t>
  </si>
  <si>
    <t>Was the purchaser of the subject property arm's length  from the Sub-Servicer</t>
  </si>
  <si>
    <t>If the Subservicer received invoices for REO related expenses incurred at Chase prior to the loan being transferred, were the amounts within their delegation or did they receive appropriate Chase approval?</t>
  </si>
  <si>
    <t>Does the Subservicer have P&amp;P's in place to deter community blight?</t>
  </si>
  <si>
    <t>If the subject file is a REO occupied property, did it meet the guidelines outlined in the REO improvement policy?</t>
  </si>
  <si>
    <t>General Information</t>
  </si>
  <si>
    <t>REO Audit Questions</t>
  </si>
  <si>
    <t>Loan ID</t>
  </si>
  <si>
    <t>Data As Of Date</t>
  </si>
  <si>
    <t>Date of Review</t>
  </si>
  <si>
    <t>Investor</t>
  </si>
  <si>
    <t>Investor Loan Number</t>
  </si>
  <si>
    <t>Population Scope</t>
  </si>
  <si>
    <t>Property State</t>
  </si>
  <si>
    <t>UPB</t>
  </si>
  <si>
    <t>FL</t>
  </si>
  <si>
    <t>Yes</t>
  </si>
  <si>
    <t>Comments:</t>
  </si>
  <si>
    <t>Vacant</t>
  </si>
  <si>
    <t>GA</t>
  </si>
  <si>
    <t>No</t>
  </si>
  <si>
    <t>PA</t>
  </si>
  <si>
    <t>VA</t>
  </si>
  <si>
    <t>IL</t>
  </si>
  <si>
    <t>NC</t>
  </si>
  <si>
    <t>OH</t>
  </si>
  <si>
    <t>Deutsche Bank National Trust Company, as Trustee, on behalf of the holders of the J.P. Morgan Mortgage Acquisition Trust 2007-CH4 Asset Backed Pass-Through Certificates, Series 2007-CH4  </t>
  </si>
  <si>
    <t>CA</t>
  </si>
  <si>
    <t>No H&amp;S or repairs needed/completed.</t>
  </si>
  <si>
    <t>U.S. Bank, N.A., successor trustee to LaSalle Bank National Association, on behalf of the holders of Bear Stearns Asset Backed Securities I Trust 2007-HE6, Asset-Backed Certificates Series 2007-HE6  </t>
  </si>
  <si>
    <t>Deutsche Bank National Trust Company, as Trustee, on behalf of the holders of the J.P. Morgan Mortgage Acquisition Trust 2007-CH5 Asset Backed Pass-Through Certificates, Series 2007-CH5  </t>
  </si>
  <si>
    <t>AR</t>
  </si>
  <si>
    <t>Not required per Safeguard.</t>
  </si>
  <si>
    <t>CO</t>
  </si>
  <si>
    <t>U.S. Bank National Association, as Trustee for J.P. Morgan MortgageTrust 2006-A3  </t>
  </si>
  <si>
    <t>U.S. Bank, N.A., successor trustee to LaSalle Bank National Association, on behalf of the holders of Bear Stearns Asset Backed Securities I Trust 2007-HE7, Asset-Backed Certificates Series 2007-HE7  </t>
  </si>
  <si>
    <t>SC</t>
  </si>
  <si>
    <t>Per SPS and confirmed by Chase, all property inspection reports are not required to be on file.  No inspection reports can be located within the file for the month of June 2014.</t>
  </si>
  <si>
    <t>Not required in subject jurisdiction.</t>
  </si>
  <si>
    <t>No H&amp;S or repairs needed/completed</t>
  </si>
  <si>
    <t>U.S. Bank N.A., as trustee, on behalf of the holders of the J.P. Morgan Alternative Loan Trust 2007-A2 Mortgage Pass-Through Certificates  </t>
  </si>
  <si>
    <t>WI</t>
  </si>
  <si>
    <t>AZ</t>
  </si>
  <si>
    <t>U.S. Bank, N.A., successor trustee to LaSalle Bank National Association, on behalf of the holders of Bear Stearns Asset Backed Securities I Trust 2006-HE9, Asset-Backed Certificates Series 2006-HE9  </t>
  </si>
  <si>
    <t>TX</t>
  </si>
  <si>
    <t>MI</t>
  </si>
  <si>
    <t>Compensatory Fee Foreclosure Timeline Summary - Stewart Calculations</t>
  </si>
  <si>
    <t>Servicer's Calculations</t>
  </si>
  <si>
    <t>Reconciliation</t>
  </si>
  <si>
    <t>Loan Count</t>
  </si>
  <si>
    <t>Avg. GSE Timeline</t>
  </si>
  <si>
    <t>Avg. Gross FCL Days</t>
  </si>
  <si>
    <t>Avg. Allowable FCL Delay Days</t>
  </si>
  <si>
    <t>Avg. Net FCL Days</t>
  </si>
  <si>
    <t>% Within Timeline</t>
  </si>
  <si>
    <t>% Outside of Timeline</t>
  </si>
  <si>
    <t>Days Difference between Stewart Net FCL Days and Servicer Net FCL Days</t>
  </si>
  <si>
    <t>Compensatory Fee Foreclosure Timeline Summary</t>
  </si>
  <si>
    <t>Servicing Fee Amount (Non Adjusted)*</t>
  </si>
  <si>
    <t>Servicing Fee Amount (Adjusted)**</t>
  </si>
  <si>
    <t>Servicing Fee Adjustment</t>
  </si>
  <si>
    <t>Servicing Fee Amount (Reported by Servicer)***</t>
  </si>
  <si>
    <t>Difference Between Calculated Fee and Reported Fee</t>
  </si>
  <si>
    <t>* Servicing Fee Amount (Non Adjusted) - The full Servicing Fee amount without any discount applied to the portfolio on a loan level basis.</t>
  </si>
  <si>
    <t>** Servicing Fee Amount (Adjusted) - The Servicing Fee discounted for all loans that fall outside of the compensatory fee timeline.</t>
  </si>
  <si>
    <t>*** Servicing Fee Amount (Reported by Servicer) - The adjusted Servicing Fee amount as reported by the Servicer.</t>
  </si>
  <si>
    <t>General Loan Data</t>
  </si>
  <si>
    <t>Stewart Calculations</t>
  </si>
  <si>
    <t>Servicer Data</t>
  </si>
  <si>
    <t>As Of Date</t>
  </si>
  <si>
    <t>Servicer</t>
  </si>
  <si>
    <t>Deal Name</t>
  </si>
  <si>
    <t>Lien Position</t>
  </si>
  <si>
    <t>State</t>
  </si>
  <si>
    <t>Property Type</t>
  </si>
  <si>
    <t>Service Transfer Date</t>
  </si>
  <si>
    <t>Last Paid Installment</t>
  </si>
  <si>
    <t>Current Loan Status</t>
  </si>
  <si>
    <t>Original Loan Amount</t>
  </si>
  <si>
    <t>Most Recent Value</t>
  </si>
  <si>
    <t>Most Recent Value Date</t>
  </si>
  <si>
    <t>FCL Bid Amount (Actual)</t>
  </si>
  <si>
    <t>GSE Timeline</t>
  </si>
  <si>
    <t>Foreclosure Start Date (calculated)</t>
  </si>
  <si>
    <t>Gross Days in Foreclosure</t>
  </si>
  <si>
    <t>BK Chapter 7 Allowable Delay Days</t>
  </si>
  <si>
    <t>BK Chapter 11 Allowable Delay Days</t>
  </si>
  <si>
    <t>BK Chapter 12 Allowable Delay Days</t>
  </si>
  <si>
    <t>BK Chapter 13 Allowable Delay Days</t>
  </si>
  <si>
    <t>Probate Allowable Delay Days</t>
  </si>
  <si>
    <t>Military Indulgence Allowable Delay Days</t>
  </si>
  <si>
    <t>Contested or Litigated FC Allowable Delay Days</t>
  </si>
  <si>
    <t>Workout in Review Allowable Delay Days</t>
  </si>
  <si>
    <t>Unemployment Forbearance Allowable Delay Days</t>
  </si>
  <si>
    <t>Trial Period Plan Allowable Delay Days</t>
  </si>
  <si>
    <t>NJ Foreclosure Allowable Delay Days</t>
  </si>
  <si>
    <t>Homeowner Borrower Relief Regulations Allowable Delay Days</t>
  </si>
  <si>
    <t>Court Mandated and Processing delay Allowable Delay Days</t>
  </si>
  <si>
    <t>Regulatory and Compliance Issues Allowable Delay Days</t>
  </si>
  <si>
    <t>Other Allowable Delay Days</t>
  </si>
  <si>
    <t>Total Allowable Delay Days</t>
  </si>
  <si>
    <t>Net Days in Foreclosure</t>
  </si>
  <si>
    <t>Difference between GSE Timeline and Actual Net Days (over/(under))</t>
  </si>
  <si>
    <t>Servicing Fee Reduction (if any)</t>
  </si>
  <si>
    <t>Servicing Fee Amount (Adjusted)</t>
  </si>
  <si>
    <t>Servicing Fee Amount (Non Adjusted)</t>
  </si>
  <si>
    <t>Outside of Timeline (Y/N)</t>
  </si>
  <si>
    <t>Servicing Fee Reduction Assessed</t>
  </si>
  <si>
    <t>Gross Days in Foreclosure-Reported by Servicer</t>
  </si>
  <si>
    <t>Net Days in Foreclosure-Reported by Servicer</t>
  </si>
  <si>
    <t>Servicer Adjusted Servicing Fee</t>
  </si>
  <si>
    <t>Difference between Stewart and Servicer's Adjusted Servicing Fee</t>
  </si>
  <si>
    <t>Servicing Fee Difference Flag</t>
  </si>
  <si>
    <t>Difference between Calculated Net Days and Reported Net Days</t>
  </si>
  <si>
    <t>Net Foreclosure Days Difference Flag</t>
  </si>
  <si>
    <t>Net FCL Days Difference and Outside of Timeline</t>
  </si>
  <si>
    <t>Final:
In Compliance (timeline)</t>
  </si>
  <si>
    <t>Final:
In Compliance (Servicing Fee)</t>
  </si>
  <si>
    <t>SingleFamily</t>
  </si>
  <si>
    <t>Foreclosure</t>
  </si>
  <si>
    <t>JPMAC ~ 2007-HE1</t>
  </si>
  <si>
    <t>Condo</t>
  </si>
  <si>
    <t>JPMAC ~ 2006-CH2</t>
  </si>
  <si>
    <t>Townhouse</t>
  </si>
  <si>
    <t>JPMAC ~ 2007-CH2</t>
  </si>
  <si>
    <t>Multifamily</t>
  </si>
  <si>
    <t>BSABS ~ 2007-HE6</t>
  </si>
  <si>
    <t>SAMI ~ 2007-AR1</t>
  </si>
  <si>
    <t>CFLX ~ 2005-2</t>
  </si>
  <si>
    <t>BSABS ~ 2006-HE1</t>
  </si>
  <si>
    <t>MN</t>
  </si>
  <si>
    <t>MA</t>
  </si>
  <si>
    <t>BSABS ~ 2006-HE7</t>
  </si>
  <si>
    <t>BSABS ~ 2006-HE2</t>
  </si>
  <si>
    <t>BSABS ~ 2007-HE1</t>
  </si>
  <si>
    <t>BSABS ~ 2005-HE9</t>
  </si>
  <si>
    <t>JPMAC ~ 2006-ACC1</t>
  </si>
  <si>
    <t>JPMAC ~ 2006-HE3</t>
  </si>
  <si>
    <t>BSALTA ~ 2007-2</t>
  </si>
  <si>
    <t>TN</t>
  </si>
  <si>
    <t>JPMAC ~ 2006-NC1</t>
  </si>
  <si>
    <t>AL</t>
  </si>
  <si>
    <t>BSABS ~ 2006-SD3</t>
  </si>
  <si>
    <t>MS</t>
  </si>
  <si>
    <t>Stewart Comment</t>
  </si>
  <si>
    <t>Bank of New York Mellon</t>
  </si>
  <si>
    <t>Deutsche Bank</t>
  </si>
  <si>
    <t>US Bank NA</t>
  </si>
  <si>
    <t>Wilmington Trust Co.</t>
  </si>
  <si>
    <t>Wells Fargo Bank NA</t>
  </si>
  <si>
    <t>HSBC Bank USA NA</t>
  </si>
  <si>
    <t>SPS Response(if applicable)</t>
  </si>
  <si>
    <t>REO Audit - Q4 2014</t>
  </si>
  <si>
    <t>Average</t>
  </si>
  <si>
    <t>Sample Cnt **</t>
  </si>
  <si>
    <t>Unallowable Exceptions</t>
  </si>
  <si>
    <t>** The REO Improvement Policy sample count is a 5% random sample of the total policy count.  The other four reviews are comprised of a 100% analysis by Stewart of loans that were outside of guidelines</t>
  </si>
  <si>
    <t>REO Improvement Policy - 1/31/2015</t>
  </si>
  <si>
    <t>FCL Bid Protocol Policy - 1/31/2015</t>
  </si>
  <si>
    <t>Mod w/Prin Forgiveness - 1/31/2015</t>
  </si>
  <si>
    <t>Comp Fee Timeline Review - 1/31/2015 - Timeline Variance</t>
  </si>
  <si>
    <t>Comp Fee Timeline Review - 1/31/2015 - Servicing Fee Difference</t>
  </si>
  <si>
    <t>REO Audit - 1/31/2015</t>
  </si>
  <si>
    <t>0017217027</t>
  </si>
  <si>
    <t>Valuation amount used at time of Mod evaluation was not provided to Stewart; unable to locate BPO in LPS Imaging Desktop</t>
  </si>
  <si>
    <t>Loan boarded 11/1/2014 - SPS honored modification approved by prior servicer. Chase underwriter worksheet provided as evidence.</t>
  </si>
  <si>
    <t>0014912992</t>
  </si>
  <si>
    <t>Located BPO value used at time of Modification decisioning, post-Mod LTV is 130.84%, allowable</t>
  </si>
  <si>
    <t>0016468480</t>
  </si>
  <si>
    <t>Valuation amount used at time of Mod evaluation was not provided to Stewart; unable to locate BPO in LPS Imaging Desktop; Appraisal from 5/8/14 located with a value of $65,000 but unable to determine if this was the value used at the time of the Mod Evaluation</t>
  </si>
  <si>
    <t>Loan boarded 9/2/2014 - SPS honored modification approved by prior servicer. Chase underwriter worksheet provided as evidence.</t>
  </si>
  <si>
    <t>0016878399</t>
  </si>
  <si>
    <t>Located BPO value used at time of Modification decisioning, post-Mod LTV is 118.37%, allowable</t>
  </si>
  <si>
    <t>0015626625</t>
  </si>
  <si>
    <t>Modification effective date is 7/1/2014 but last BPO date noted in Modification Waterfall is 8/22/2013.  SPS to provide valuation amount used at time of mod decisioning and documentation of that value (actual BPO or mod waterfall sheet evidencing the value used)</t>
  </si>
  <si>
    <t>Loan boarded 4/1/2014 - SPS honored modification approved by prior servicer. Chase underwriter worksheet provided as evidence.</t>
  </si>
  <si>
    <t>0015668098</t>
  </si>
  <si>
    <t>Located BPO value used at time of Modification decisioning, post-Mod LTV is 149.82%, allowable</t>
  </si>
  <si>
    <t>0017223355</t>
  </si>
  <si>
    <t>Located BPO value used at time of Modification decisioning, post-Mod LTV is 155.94%, allowable</t>
  </si>
  <si>
    <t>0014855555</t>
  </si>
  <si>
    <t>Located BPO value used at time of Modification decisioning, post-Mod LTV is 153.03%, allowable</t>
  </si>
  <si>
    <t>0015074529</t>
  </si>
  <si>
    <t>Located BPO value used at time of Modification decisioning, post-Mod LTV is 135.31%, allowable</t>
  </si>
  <si>
    <t>0017204272</t>
  </si>
  <si>
    <t>Valuation amount used at time of Mod evaluation was not provided to Stewart; unable to locate BPO  or Mod Waterfall decisioning worksheet in LPS Imaging Desktop</t>
  </si>
  <si>
    <t>0015239924</t>
  </si>
  <si>
    <t>Chase HAMP</t>
  </si>
  <si>
    <t>Unable to determine if loan was modified, no loan mod docs in imaging.  Valuation amount used at time of Mod evaluation was not provided to Stewart; unable to locate BPO  or Mod Waterfall decisioning worksheet in LPS Imaging Desktop</t>
  </si>
  <si>
    <t xml:space="preserve">The modification was completed pursuant to a Bankruptcy court ordered modification. The terms were provided by the courts and SPS was ordered to implement them appropriately. Documents attached for your review. </t>
  </si>
  <si>
    <t>0015204936</t>
  </si>
  <si>
    <t>0015342447</t>
  </si>
  <si>
    <t>0017203779</t>
  </si>
  <si>
    <t xml:space="preserve">Loan boarded 11/1/2014 - SPS honored modification approved by prior servicer. Chase underwriter worksheet provided as evidence. </t>
  </si>
  <si>
    <t>0015192719</t>
  </si>
  <si>
    <t>0015969892</t>
  </si>
  <si>
    <t>Loan has MI; SPS is required to bid up to 100% of the total debt, otherwise a claim cannnot be filed for the deficiency under the MI policy.</t>
  </si>
  <si>
    <t>0015216476</t>
  </si>
  <si>
    <t>0015340144</t>
  </si>
  <si>
    <t>0015248941</t>
  </si>
  <si>
    <t>0015969702</t>
  </si>
  <si>
    <t>0015271760</t>
  </si>
  <si>
    <t>0014928634</t>
  </si>
  <si>
    <t>0014821573</t>
  </si>
  <si>
    <t>0016065856</t>
  </si>
  <si>
    <t>0015348758</t>
  </si>
  <si>
    <t>0015243983</t>
  </si>
  <si>
    <t>0016298283</t>
  </si>
  <si>
    <t>0015199391</t>
  </si>
  <si>
    <t>0015185069</t>
  </si>
  <si>
    <t>0015317597</t>
  </si>
  <si>
    <t>Stewart Summary QA Compliance Report - 1/31/2015 - 3/31/2015</t>
  </si>
  <si>
    <t>REO Improvement Policy - Q1 2015</t>
  </si>
  <si>
    <t>FCL Bid Protocol Policy - Q1 2015</t>
  </si>
  <si>
    <t>Mod w/Prin Forgiveness - Q1 2015</t>
  </si>
  <si>
    <t>Comp Fee Timeline Review - Q1 2015 - Timeline Variance</t>
  </si>
  <si>
    <t>Comp Fee Timeline Review - Q1 2015 - Servicing Fee Difference</t>
  </si>
  <si>
    <t>Q1 2015</t>
  </si>
  <si>
    <t>Modification Principal Forgiveness Exception Review - 1/31/2015 - 3/31/2015</t>
  </si>
  <si>
    <t>1/31/2015 - 3/31/2015 Exceptions - Non Compliant</t>
  </si>
  <si>
    <t>1/31/2015 - 3/31/2015 Exceptions - Unable to Determine</t>
  </si>
  <si>
    <t>Foreclosure Bid Exception Review - 1/31/2015 - 3/31/2015</t>
  </si>
  <si>
    <t>Foreclosure Compensatory Fee Timeline - Exceptions - 1/31/2015 - 3/31/2015</t>
  </si>
  <si>
    <t>REO Improvement Policy - Trending - 1/31/2015 - 3/31/2015</t>
  </si>
  <si>
    <t>Results Summary - REO Improvement Policy - 1/31/2015 - 3/31/2015</t>
  </si>
  <si>
    <t>1/31/2015 - 3/31/2015</t>
  </si>
  <si>
    <t>REO Audit (1/31/2015 - 3/31/2015) - Loan Level Detail</t>
  </si>
  <si>
    <t>0015326812</t>
  </si>
  <si>
    <t>0015329550</t>
  </si>
  <si>
    <t>0015331051</t>
  </si>
  <si>
    <t>0015330434</t>
  </si>
  <si>
    <t>0015333255</t>
  </si>
  <si>
    <t>0017207630</t>
  </si>
  <si>
    <t xml:space="preserve">Bidding istructions request a bid of $248,456.95 but the actual bid was $246,739.61 according to the exception report.  Unable to determine why actual bid was less than expected.  Total Debt Bid.  </t>
  </si>
  <si>
    <t>The information provided in column J is incorrect. This information erroneously pulled from a bid generated for a prior sale date. Based on the information in LPS, the actual bid amount for this sale date was $248,456.95 (total debt).  Sales results provided</t>
  </si>
  <si>
    <t>0016215592</t>
  </si>
  <si>
    <t>0015215114</t>
  </si>
  <si>
    <t>0016307621</t>
  </si>
  <si>
    <t>0016211948</t>
  </si>
  <si>
    <t>0016388282</t>
  </si>
  <si>
    <t>0015349541</t>
  </si>
  <si>
    <t>0015335193</t>
  </si>
  <si>
    <t>0015335755</t>
  </si>
  <si>
    <t>0015265663</t>
  </si>
  <si>
    <t>0015266406</t>
  </si>
  <si>
    <t>0015262710</t>
  </si>
  <si>
    <t>0015361041</t>
  </si>
  <si>
    <t>0014958680</t>
  </si>
  <si>
    <t>0015066822</t>
  </si>
  <si>
    <t>0014962518</t>
  </si>
  <si>
    <t>0015353436</t>
  </si>
  <si>
    <t>0015026479</t>
  </si>
  <si>
    <t>0015334683</t>
  </si>
  <si>
    <t>No MI; 85% of BPO value ($290,000) received by Stewart is $246,500.  FCL Bid Instructions has a value of $275,000 with a 85% bid amount of $233,750.  UPB provided to Stewart and evidenced on Bid Instructions is different as well.  The actual bid amount according to data from SPS is $535,282.69, which is higher by $288,782.69 than expected.</t>
  </si>
  <si>
    <t xml:space="preserve">The bidding instructions in LPS are for the wrong loan number. Due to this error the firm was prepared to bid up to the amount of $535,282.69 (total debt) but actually only bid $225,500.00 to acquire the property. </t>
  </si>
  <si>
    <t>0016297640</t>
  </si>
  <si>
    <t>SPS to provide documentation of additional 177 days in delay calculated as allowable from what Stewart calculated (column W through AL)</t>
  </si>
  <si>
    <t>Property sold. Days should have stopped calculating as of sale date. Loan should not show as out of compliance because of completed sale.</t>
  </si>
  <si>
    <t>SPS to provide documentation of additional 366 days in delay calculated as allowable from what Stewart calculated (column W through AL)</t>
  </si>
  <si>
    <t>Litigation commenced 10/31/13 and was resolved 1/28/15 when case was dismissed. Hold released 1/31/15.</t>
  </si>
  <si>
    <t>SPS to provide documentation of additional 29 days in delay calculated as allowable from what Stewart calculated (column W through AL)</t>
  </si>
  <si>
    <t xml:space="preserve">BK filed 3/4/12, loan boarded 6/1/13 in BK status, case dismissed 2/24/2014. SPS completed closing audit and removed hold on 3/2/2014. Per NMS requirements, SPS must complete a post BK audit which could take up to an additional 30 days after the dismissal to ensure we are able to proceed. </t>
  </si>
  <si>
    <t>SPS to provide documentation of additional 25 days in delay calculated as allowable from what Stewart calculated (column W through AL)</t>
  </si>
  <si>
    <t>SPS to provide documentation of additional 302 days in delay calculated as allowable from what Stewart calculated (column W through AL)</t>
  </si>
  <si>
    <t xml:space="preserve">BK filed 11/21/13, Order lifting stay entered 9/18/14, effective 9/18/14. Stipulation entered with order stating that SPS will not move forward with the foreclosure for 6 months conditioned upon the borrower making the monthly payments due Sept 2014-January 2015; if borrower defaults, SPS may proceed.  Borrower defaulted on October and November payments. SPS completed closing audit and removed hold on 12/9/2014. Per NMS requirements, SPS must complete a post BK audit which could take up to an additional 30 days after the stay is lifted to ensure we are able to proceed. </t>
  </si>
  <si>
    <t>SPS to provide documentation of additional 69 days in delay calculated as allowable from what Stewart calculated (column W through AL)</t>
  </si>
  <si>
    <t xml:space="preserve">Duplicate from December comp fee responses. BK filed 9/5/12, Stay lifted 1/29/14.  Relief of Stay effective date was 2/12/2014. SPS completed closing audit and removed hold on 2/25/2014. Per NMS requirements, SPS must complete a post BK audit which could take up to an additional 30 days after the stay is lifted to ensure we are able to proceed. </t>
  </si>
  <si>
    <t>SPS to provide documentation of additional 24 days in delay calculated as allowable from what Stewart calculated (column W through AL)</t>
  </si>
  <si>
    <t xml:space="preserve">BK filed 5/5/14, Order lifting stay entered 8/14/14, effective 8/14/14.  SPS completed closing audit and removed hold on 8/20/14. Per NMS requirements, SPS must complete a post BK audit which could take up to an additional 30 days after the stay is lifted to ensure we are able to proceed. </t>
  </si>
  <si>
    <t>SPS to provide documentation of additional 121 days in delay calculated as allowable from what Stewart calculated (column W through AL)</t>
  </si>
  <si>
    <t xml:space="preserve">Duplicate from December comp fee responses. Pro-se litigation alleging multiple causes of action commenced 10/23/13.  SPS filed Motion to Dismiss, which was granted 5/22/14.  </t>
  </si>
  <si>
    <t>SPS to provide documentation of additional 115 days in delay calculated as allowable from what Stewart calculated (column W through AL)</t>
  </si>
  <si>
    <t xml:space="preserve">Litigation commenced 4/9/14 and was resolved 10/31/14 when the court signed order approving forelcosure. </t>
  </si>
  <si>
    <t>WV</t>
  </si>
  <si>
    <t>SPS to provide documentation of additional 230 days in delay calculated as allowable from what Stewart calculated (column W through AL)</t>
  </si>
  <si>
    <t xml:space="preserve">BK filed 8/26/11, loan boarded 6/1/13 in BK status, Order lifting stay entered 8/20/14, effective 9/3/14.  SPS completed closing audit and removed hold on 9/19/2014. Per NMS requirements, SPS must complete a post BK audit which could take up to an additional 30 days after the stay is lifted to ensure we are able to proceed. </t>
  </si>
  <si>
    <t>SPS to provide documentation of additional 123 days in delay calculated as allowable from what Stewart calculated (column W through AL)</t>
  </si>
  <si>
    <t>Duplicate from December comp fee responses. BK filed 10/04/2013, discharged 1/2/2014.  However, the Agreed Order Abandoning the Property was not entered until 11/26/2014.  SPS completed audit and removed hold 12/9/14. Per NMS requirements, SPS must completes a post BK audit which could take up to an additional 30 days after the stay is lifted to ensure we are able to proceed.</t>
  </si>
  <si>
    <t>SPS to provide documentation of additional 79 days in delay calculated as allowable from what Stewart calculated (column W through AL)</t>
  </si>
  <si>
    <t>SPS to provide documentation of additional 67 days in delay calculated as allowable from what Stewart calculated (column W through AL)</t>
  </si>
  <si>
    <t>SPS to provide documentation of additional 47 days in delay calculated as allowable from what Stewart calculated (column W through AL)</t>
  </si>
  <si>
    <t>MO</t>
  </si>
  <si>
    <t>SPS and Stewart both calculated a total days in Foreclosure that is in excess of allowable timeline, and agree with the servicing fee reduction</t>
  </si>
  <si>
    <t>NH</t>
  </si>
  <si>
    <t>JPMC - US Bank NA</t>
  </si>
  <si>
    <t>JPMC - Deutsche Bank</t>
  </si>
  <si>
    <t>JPMAC ~ 2007-CH3</t>
  </si>
  <si>
    <t>BSABS ~ 2006-HE10</t>
  </si>
  <si>
    <t>BSALTA ~ 2006-3</t>
  </si>
  <si>
    <t>BSABS ~ 2007-HE3</t>
  </si>
  <si>
    <t>JPMC - Wilmington Trust Co.</t>
  </si>
  <si>
    <t>BSABS ~ 2007-AC1</t>
  </si>
  <si>
    <t>JPMAC ~ 2006-FRE1</t>
  </si>
  <si>
    <t>BSABS ~ 2005-4</t>
  </si>
  <si>
    <t>JPMC - Bank of New York Mellon</t>
  </si>
  <si>
    <t>0014960462</t>
  </si>
  <si>
    <t>Deed in name of LLC instead of Trust but per SPS' legal team, this is not an issue.  Simplicity lists: U.S. Bank, N.A., successor trustee to LaSalle Bank National Association, on behalf of the holders of Bear Stearns Asset Backed Securities I Trust 2005-HE10, Asset-Backed Certificates Series 2005-HE10  </t>
  </si>
  <si>
    <t>Appraisal completed 11/5/2014</t>
  </si>
  <si>
    <t>Weed abatement was completed for the subject.</t>
  </si>
  <si>
    <t>ND</t>
  </si>
  <si>
    <t>0015195340</t>
  </si>
  <si>
    <t xml:space="preserve">U.S. Bank N.A., as Trustee f/b/o holders of Structured Asset Mortgage Investments II Inc., Bear Stearns ALT-A Trust, Mortgage Pass-Through Certificates, Series 2006-3 </t>
  </si>
  <si>
    <t>Trash and rekey were completed.</t>
  </si>
  <si>
    <t xml:space="preserve">Subject property had $2,927 worth of preservation completed but per SPS, this amount was already paid by the previous servicer.  The amount was only re-classified. </t>
  </si>
  <si>
    <t>0015627854</t>
  </si>
  <si>
    <t>No property inspection reports on file from 8/2013 through 10/2014 or for 12/2014.  Per SPS and confirmed by Chase, all property inspection reports are not required to be on file.  No inspection reports can be located within the file for the month of June 2014.</t>
  </si>
  <si>
    <t>Documents did not populate within the folder.  Can you please resend the package for this loan?</t>
  </si>
  <si>
    <t>0015216641</t>
  </si>
  <si>
    <t>Wilmington Trust. NA, successor trustee to Citibank, N.A., as Trustee f/b/o holders of Structured Asset Mortgage Investments II Inc., Bear Stearns ALT-A Trust 2006-4, Mortgage Pass-Through Certificates, Series 2006-4  </t>
  </si>
  <si>
    <t>Per SPS and confirmed by Chase, all property inspection reports are not required to be on file.  No inspection reports can be located within the file for the month of June 2014.  Could not locate inspections from March 2014-September 2014</t>
  </si>
  <si>
    <t>Appraisal completed 10/1/2014</t>
  </si>
  <si>
    <t>Trash removal completed to avoid fines.</t>
  </si>
  <si>
    <t>0014920656</t>
  </si>
  <si>
    <t>Zero liquidation proceeds</t>
  </si>
  <si>
    <t>The subject was sold as part of a coversion from condos to apartments.   Per SPS and confirmed by Chase, all property inspection reports are not required to be on file.  No inspection reports can be located within the file for the month of June 2014.</t>
  </si>
  <si>
    <t>No required.</t>
  </si>
  <si>
    <t>The subject was sold as part of a coversion from condos to apartments.   No H&amp;S or repairs needed/completed</t>
  </si>
  <si>
    <t>The subject was sold as part of a coversion from condos to apartments.   An individual listing was not required.</t>
  </si>
  <si>
    <t>No repairs received before subject was received by SPS</t>
  </si>
  <si>
    <t>0015085335</t>
  </si>
  <si>
    <t>Could not locate an inspection report for December.  Per SPS and confirmed by Chase, all property inspection reports are not required to be on file.  No inspection reports can be located within the file for the month of June 2014.</t>
  </si>
  <si>
    <t>Trash removal completed.</t>
  </si>
  <si>
    <t>Could not locate arm's length verbiage in MLS listing.</t>
  </si>
  <si>
    <t>WA</t>
  </si>
  <si>
    <t>0016303307</t>
  </si>
  <si>
    <t>U.S. Bank NA, successor trustee to Bank of America, NA, successor in interest to LaSalle Bank National Association, as trustee, on behalf of the holders of the Bear Stearns Asset Backed Securities Trust 2005-2, Asset-Backed Certificates, Series 2005-2  </t>
  </si>
  <si>
    <t>Cannot locate a property inspection report for December 2014.  Per SPS and confirmed by Chase, all property inspection reports are not required to be on file.  No inspection reports can be located within the file for the month of June 2014.</t>
  </si>
  <si>
    <t>0014840243</t>
  </si>
  <si>
    <t>U.S. Bank N.A., as trustee, on behalf of the holders of the J.P. Morgan Mortgage Acquisition Corp. 2006-FRE1 Asset Backed Pass-Through Certificates, Series 2006-FRE1  </t>
  </si>
  <si>
    <t>Cannot locate inspection report for December.  Per SPS and confirmed by Chase, all property inspection reports are not required to be on file.  No inspection reports can be located within the file for the month of June 2014.</t>
  </si>
  <si>
    <t>Trash/debris removal completed.</t>
  </si>
  <si>
    <t>Cannot locate arm's length disclosure statement.</t>
  </si>
  <si>
    <t>0015348063</t>
  </si>
  <si>
    <t>U.S. Bank N.A., as trustee, on behalf of the holders of of the J.P. Morgan Alternative Loan Trust 2006-A3 Mortgage Pass-Through Certificates  </t>
  </si>
  <si>
    <t>Could not locate property inspection reports for November or December.  Per SPS and confirmed by Chase, all property inspection reports are not required to be on file.  No inspection reports can be located within the file for the month of June 2014.</t>
  </si>
  <si>
    <t>Appraisal completed 6/26/2014</t>
  </si>
  <si>
    <t>Trash removal completed for subject.</t>
  </si>
  <si>
    <t>0015257165</t>
  </si>
  <si>
    <t>U.S. Bank National Association, as Trustee, for J.P. Morgan Mortgage Acquisition Corp. 2005-FLD1  </t>
  </si>
  <si>
    <t>Could not locate a property inspection reports from November or December of 2013.  Per SPS and confirmed by Chase, all property inspection reports are not required to be on file.  No inspection reports can be located within the file for the month of June 2014.</t>
  </si>
  <si>
    <t>Trash removal was completed for the subject.</t>
  </si>
  <si>
    <t>0015633159</t>
  </si>
  <si>
    <t>The Bank of New York Mellon Trust Company, NA, successor to The Bank of New York Trust Company, NA, as trustee, for the Chase Mortgage Finance Corporation Multi-Class Mortgage Pass-Through Certificates, Series 2006-S2  </t>
  </si>
  <si>
    <t>Could not locate inspection documents for June, July, November or December of 2014.  Per SPS and confirmed by Chase, all property inspection reports are not required to be on file.  No inspection reports can be located within the file for the month of June 2014.</t>
  </si>
  <si>
    <t>Trash and mail removal completed.</t>
  </si>
  <si>
    <t>0015323702</t>
  </si>
  <si>
    <t>Wilmington Trust, NA, successor trustee to Citibank, N.A., as Trustee f/b/o holders of Structured Asset Mortgage Investments II Inc., Bear Stearns ALT-A Trust 2007-3, Mortgage Pass-Through Certificates, Series 2007-3  </t>
  </si>
  <si>
    <t>No property inspection reports on file from February, March, or April 2014.  Per SPS and confirmed by Chase, all property inspection reports are not required to be on file.  No inspection reports can be located within the file for the month of June 2014.</t>
  </si>
  <si>
    <t>Trash removal and repair/replacement of doors and locks</t>
  </si>
  <si>
    <t>Could not locate arm's length statement within MLS.</t>
  </si>
  <si>
    <t>No invoices received prior to 8/1/2013.</t>
  </si>
  <si>
    <t>REO Improvement Policy - 2/28/2015</t>
  </si>
  <si>
    <t>FCL Bid Protocol Policy - 2/28/2015</t>
  </si>
  <si>
    <t>Mod w/Prin Forgiveness - 2/28/2015</t>
  </si>
  <si>
    <t>Comp Fee Timeline Review - 2/28/2015 - Timeline Variance</t>
  </si>
  <si>
    <t>Comp Fee Timeline Review - 2/28/2015 - Servicing Fee Difference</t>
  </si>
  <si>
    <t>0015308208</t>
  </si>
  <si>
    <t>Stewart located the Modification Underwriting worksheet with the valuation amount used at the time of the mod decision</t>
  </si>
  <si>
    <t>0017207184</t>
  </si>
  <si>
    <t>Stewart was unable to locate the value used at the time of the mod decision. Please provide a copy of the valuation or the modification underwiting worksheet.  STEWART UPDATED COMMENT: based on valuation at the time of the mod decision by prior servicer, post-mod LTV is in compliance with requirement</t>
  </si>
  <si>
    <t>0017221326</t>
  </si>
  <si>
    <t>Stewart was unable to locate the value used at the time of the mod decision. Please provide a copy of the valuation or the modification underwiting worksheet. STEWART UPDATED COMMENT: based on valuation at the time of the mod decision by prior servicer, post-mod LTV is in compliance with requirement</t>
  </si>
  <si>
    <t>0017211228</t>
  </si>
  <si>
    <t>0015219694</t>
  </si>
  <si>
    <t>0017221557</t>
  </si>
  <si>
    <t>0017222910</t>
  </si>
  <si>
    <t>0017217373</t>
  </si>
  <si>
    <t>0017220039</t>
  </si>
  <si>
    <t>Stewart located the Exterior Residential Broker Price Opinion from July 2014</t>
  </si>
  <si>
    <t>0015355100</t>
  </si>
  <si>
    <t>0017203076</t>
  </si>
  <si>
    <t>0017201807</t>
  </si>
  <si>
    <t>0017220609</t>
  </si>
  <si>
    <t>0016215634</t>
  </si>
  <si>
    <t>0017220427</t>
  </si>
  <si>
    <t>0015260771</t>
  </si>
  <si>
    <t>0015609563</t>
  </si>
  <si>
    <t>0015156300</t>
  </si>
  <si>
    <t>Please confirm valuation amount that should have been used at the time of the bid instructions. Stewart received a value of $186,000 in the data file, but the bid instructions reflects a value of $156,000. UPDATED STEWART COMMENT: Loan has MI; SPS is required to bid up to 100% of the total debt, otherwise a claim cannnot be filed for the deficiency under the MI policy.</t>
  </si>
  <si>
    <t xml:space="preserve">Bidding instructions are based on the most recent BPO value. The BPO that was completed on 1/13/2015 reflected the correct value of $156,000. </t>
  </si>
  <si>
    <t>0015326358</t>
  </si>
  <si>
    <t>0016070013</t>
  </si>
  <si>
    <t>0015066830</t>
  </si>
  <si>
    <t>0016232472</t>
  </si>
  <si>
    <t>0016314080</t>
  </si>
  <si>
    <t>0016210635</t>
  </si>
  <si>
    <t>0016211641</t>
  </si>
  <si>
    <t>0015355555</t>
  </si>
  <si>
    <t>0016213936</t>
  </si>
  <si>
    <t>0015166259</t>
  </si>
  <si>
    <t>0015622285</t>
  </si>
  <si>
    <t>0015205941</t>
  </si>
  <si>
    <t>0015269186</t>
  </si>
  <si>
    <t>0015184336</t>
  </si>
  <si>
    <t>0015327505</t>
  </si>
  <si>
    <t>0015331010</t>
  </si>
  <si>
    <t>0015309040</t>
  </si>
  <si>
    <t>0015090848</t>
  </si>
  <si>
    <t>0015354509</t>
  </si>
  <si>
    <t>0015271919</t>
  </si>
  <si>
    <t>0015342090</t>
  </si>
  <si>
    <t>0017222092</t>
  </si>
  <si>
    <t>0016287625</t>
  </si>
  <si>
    <t>0015377666</t>
  </si>
  <si>
    <t>0015329253</t>
  </si>
  <si>
    <t>0016091928</t>
  </si>
  <si>
    <t>0015365174</t>
  </si>
  <si>
    <t>0015239007</t>
  </si>
  <si>
    <t>0015230501</t>
  </si>
  <si>
    <t>0016091175</t>
  </si>
  <si>
    <t>0015020381</t>
  </si>
  <si>
    <t>No bid instructions available in LPS Imaging Desktop. Please provide bid instructions, if applicable</t>
  </si>
  <si>
    <t>Because a consent judgment was entered  on 2/4/2015, the property did not go to sale.   A consent judgment in IL acts similar to a DIL, where no auction is required.</t>
  </si>
  <si>
    <t>0014960058</t>
  </si>
  <si>
    <t xml:space="preserve">Property did not go to sale. The file was closed and the loan was charged off as of 2/17/2015.  </t>
  </si>
  <si>
    <t>BSABS ~ 2007-HE7</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</si>
  <si>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Per section 9(b)(1) of the Settlement Agreement, if the loan becomes REO or cures, the subservicing fee will revert to the base servicing fee.</t>
  </si>
  <si>
    <t xml:space="preserve">Property went to sale 2/11/2015. </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</si>
  <si>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SPS provided hold dates for 454 days of Litigation.</t>
  </si>
  <si>
    <t xml:space="preserve">Litigation commenced 11/1/2013 for a title matter and was resolved 
1/29/2015 when the case was dismissed.  </t>
  </si>
  <si>
    <t xml:space="preserve">Property went to sale 1/27/2015. Timeline stopped 1/27/2015 as a result of the completed sale. </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</si>
  <si>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BK hold days deemed allowable; SPS and provided corresponding hold data</t>
  </si>
  <si>
    <t xml:space="preserve">BK filed 3/4/2012,  loan boarded 6/1/2013 in BK status,  case dismissed 2/24/2014.  SPS completed closing audit and removed hold on 2/28/2014. Per NMS requirements, SPS must complete a post BK audit which could take up to an additional 30 days after the dismissal to ensure we are able to proceed. </t>
  </si>
  <si>
    <t>JPMAC ~ 2007-CH4</t>
  </si>
  <si>
    <t xml:space="preserve">Property went to sale 2/24/2015. </t>
  </si>
  <si>
    <t>BSMF ~ 2006-AR5</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</si>
  <si>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BK hold days deemed allowable; SPS and provided corresponding hold data</t>
  </si>
  <si>
    <t>BK filed 4/12/2013,  loan boarded 8/1/2013 in BK status.  Order lifting stay entered and effective 7/11/14.  SPS completed closing audit and removed hold on 7/18/2014. Per NMS requirements, SPS must complete a post BK audit which could take up to an additional 30 days after the stay is lifted to ensure we are able to proceed. Another BK filed 9/25/2014.  Case dismissed 10/16/2014.  SPS completed closing audit and removed hold on 10/23/2014. Per NMS requirements, SPS must complete a post BK audit which could take up to an additional 30 days after the dismissal to ensure we are able to proceed. Third BK filed 11/13/2014. Case dismissed 12/1/2014. SPS completed closing audit and removed hold on 12/4/2014. Per NMS requirements, SPS must complete a post BK audit which could take up to an additional 30 days after the dismissal to ensure we are able to proceed.</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</si>
  <si>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BK hold days deemed allowable; SPS and provided corresponding hold data</t>
  </si>
  <si>
    <t>BK filed 9/5/2012, loan boarded 6/1/2013 in BK status. Order lifting stay entered 1/29/2014, effective 2/12/2014.  SPS completed closing audit and removed hold on 2/25/2014. Per NMS requirements, SPS must complete a post BK audit which could take up to an additional 30 days after the stay is lifted to ensure we are able to proceed.</t>
  </si>
  <si>
    <t>BSABS ~ 2006-HE6</t>
  </si>
  <si>
    <t xml:space="preserve">Property went to sale 2/19/2015. </t>
  </si>
  <si>
    <t>BSABS ~ 2007-HE5</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</si>
  <si>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111 hold days allowable per SPS based on BK hold dates furnished by SPS</t>
  </si>
  <si>
    <t>BK filed 6/11/2012, loan boarded 6/1/2013 in BK status. Order lifting stay entered and effective 5/28/2014.  SPS completed closing audit and removed hold on 6/10/2014. Per NMS requirements, SPS must complete a post BK audit which could take up to an additional 30 days after the stay is lifted to ensure we are able to proceed.</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</si>
  <si>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121 hold days allowable per SPS based on Litigation hold dates furnished by SPS exceeding FNMA allowable of 90 days</t>
  </si>
  <si>
    <t xml:space="preserve">Litigation commenced 10/23/2013 and
 was resolved 5/22/2014. </t>
  </si>
  <si>
    <t>BSABS ~ 2005-2</t>
  </si>
  <si>
    <t>Property went to sale 2/25/2015.</t>
  </si>
  <si>
    <t>BSABS ~ 2005-HE8</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</si>
  <si>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192 hold days allowable per SPS based on BK hold dates furnished by SPS exceeding FNMA allowable of 125 days</t>
  </si>
  <si>
    <t xml:space="preserve">BK filed 7/26/2012,  loan boarded 6/1/2013 in BK status,  case dismissed 8/5/2014.  SPS completed closing audit and removed hold on 8/12/2014. Per NMS requirements, SPS must complete a post BK audit which could take up to an additional 30 days after the dismissal to ensure we are able to proceed. </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</si>
  <si>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146 hold days allowable per SPS based on Litigation hold dates furnished by SPS exceeding FNMA allowable of 90 days</t>
  </si>
  <si>
    <t>Litigation commenced 7/3/2014 and 
was resolved 2/24/2015.</t>
  </si>
  <si>
    <t xml:space="preserve">Property went to sale 2/27/2015.  </t>
  </si>
  <si>
    <t>BSABS ~ 2005-FR1</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</si>
  <si>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updated comment: Additional 160 hold days allowable per SPS based on BK hold dates furnished by SPS exceeding FNMA allowable of 125 days (Chapter 13 BK)</t>
  </si>
  <si>
    <t>BK filed 4/7/2010, loan boarded 6/1/2013 in BK status. Order lifting stay entered and effective 7/7/2014.  SPS completed closing audit and removed hold on 7/11/2014. Per NMS requirements, SPS must complete a post BK audit which could take up to an additional 30 days after the stay is lifted to ensure we are able to proceed.</t>
  </si>
  <si>
    <t xml:space="preserve">Property went to sale 11/13/2014. Timeline stopped 11/13/2014 as a result of the completed sale.  </t>
  </si>
  <si>
    <t>Property went to sale 11/25/2014 and sold to a third party.  Timeline stopped 11/25/2014 as a result of the completed sale.</t>
  </si>
  <si>
    <t>REO Audit - 2/28/2015</t>
  </si>
  <si>
    <t>CT</t>
  </si>
  <si>
    <t>Not required for subject area.</t>
  </si>
  <si>
    <t>Weed abatement completed.</t>
  </si>
  <si>
    <t>0015512726</t>
  </si>
  <si>
    <t>0014893804</t>
  </si>
  <si>
    <t>U.S. Bank N.A., as trustee, on behalf of the holders of the J.P. Morgan Mortgage Acquisition Trust 2006-HE3 Asset Backed Pass-Through Certificates, Series 2006-HE3  </t>
  </si>
  <si>
    <t>Zero Remit</t>
  </si>
  <si>
    <t>Due to the cash bond requirement of $10,000 and if paid, the property falling below the minimum, the property was not registered.</t>
  </si>
  <si>
    <t>Weed abatement and H&amp;S completed.</t>
  </si>
  <si>
    <t>0016306987</t>
  </si>
  <si>
    <t>The Bank of New York, as trustee, for the benefit of the registered holders of Structured Asset Mortgage Investments II Trust 2006-AR8, Mortgage Pass-Through Certificates, Series 2006-AR8  </t>
  </si>
  <si>
    <t>Registration information is on file and deregistration email received.</t>
  </si>
  <si>
    <t>Debris removal and lock replacement.</t>
  </si>
  <si>
    <t>0016225856</t>
  </si>
  <si>
    <t>HSBC Bank USA, National Association as Trustee for Luminent Mortgage Trust 2006-3, Mortgage Pass-Through Certificates, Series 2006-3  </t>
  </si>
  <si>
    <t>Not required for subject property.</t>
  </si>
  <si>
    <t>Debris removal, weed abatement, lock replacement.</t>
  </si>
  <si>
    <t>0014959258</t>
  </si>
  <si>
    <t>U.S. Bank, N.A., successor trustee to LaSalle Bank National Association, on behalf of the holders of Bear Stearns Asset Backed Securities I Trust 2005-HE9, Asset-Backed Certificates Series 2005-HE9  </t>
  </si>
  <si>
    <t>Not required for the subject area.</t>
  </si>
  <si>
    <t>NJ</t>
  </si>
  <si>
    <t>0017218835</t>
  </si>
  <si>
    <t>Wells Fargo Bank, National Association, as Trustee for Structured Asset Mortgage Investments II Inc., Bear Stearns Mortgage Funding Trust 2006-AR3, Mortgage Pass-Through Certificates, Series 2006-AR3  </t>
  </si>
  <si>
    <t>Subject transferred under contract.</t>
  </si>
  <si>
    <t>Not required for the subject property.</t>
  </si>
  <si>
    <t>0015235914</t>
  </si>
  <si>
    <t>Wilmington Trust, NA, successor trustee to Citibank, N.A., as Trustee f/b/o holders of Structured Asset Mortgage Investments II Inc., Bear Stearns ALT-A Trust 2006-8, Mortgage Pass-Through Certificates, Series 2006-8  </t>
  </si>
  <si>
    <t>Trash and weed abatement completed.</t>
  </si>
  <si>
    <t>0014925523</t>
  </si>
  <si>
    <t xml:space="preserve">U.S. Bank N.A., as trustee, on behalf of the holders of the J.P. Morgan Mortgage Acquisition Trust 2006-CH2 Asset Backed Pass-Through Certificates, Series 2006-CH2 </t>
  </si>
  <si>
    <t>Trash and roof tarp completed.</t>
  </si>
  <si>
    <t>Cannot locate Chase Arm's Length statement on MLS sheet.  Arm's length contract addendum not on file.</t>
  </si>
  <si>
    <t>0015376536</t>
  </si>
  <si>
    <t>Debris removal, rekey, weed abatement completed.</t>
  </si>
  <si>
    <t>Only a balance forward is on record.</t>
  </si>
  <si>
    <t>0014871222</t>
  </si>
  <si>
    <t xml:space="preserve">U.S. Bank N.A., as trustee, on behalf of the holders of the J.P. Morgan Mortgage Acquisition Trust 2006-HE2 Asset Backed Pass-Through Certificates, Series 2006-HE2 </t>
  </si>
  <si>
    <t>Registration completed.  Deregistration not required for subject area.</t>
  </si>
  <si>
    <t>Debris removal completed.</t>
  </si>
  <si>
    <t>0014932958</t>
  </si>
  <si>
    <t>Deutsche Bank National Trust Company, as Trustee, on behalf of the holders of the J.P. Morgan Mortgage Acquisition Trust 2007-CH3 Asset Backed Pass-Through Certificates, Series 2007-CH3  </t>
  </si>
  <si>
    <t>0015196405</t>
  </si>
  <si>
    <t>Wilmington Trust, NA, successor trustee to Citibank NA, as trustee on behalf of the registered holders of Bear Stearns Asset Backed Securities I Trust 2006-HE3, Asset-Backed Certificates, Series 2006-HE3  </t>
  </si>
  <si>
    <t>OR</t>
  </si>
  <si>
    <t>0015265010</t>
  </si>
  <si>
    <t>Wilmington Trust, NA, successor trustee to Citibank, N.A., as Trustee, f/b/o the registered holders of Structured Asset Mortgage Investments II Trust 2007-AR7, Mortgage Pass-Through Certificates, Series 2007-AR7  </t>
  </si>
  <si>
    <t>Trash and rekey completed.</t>
  </si>
  <si>
    <t>0015165194</t>
  </si>
  <si>
    <t>Wilmington Trust, NA, successor trustee to Citibank, N.A., trustee, in trust for registered holders of Bear Stearns Asset Backed Securities 2007-2, Asset-Backed Certificates, Series 2007-2  </t>
  </si>
  <si>
    <t>$0 remit.</t>
  </si>
  <si>
    <t>Debris removal complete.</t>
  </si>
  <si>
    <t>0015318025</t>
  </si>
  <si>
    <t>Wells Fargo Bank, NA, as Trustee, on behalf of the holders of Structured Asset Mortgage Investments II, Inc., Bear Stearns Mortgage Funding, Trust 2007-AR2, Mortgage Pass Through Certificates, Series 2007-AR2  </t>
  </si>
  <si>
    <t>The Asset Manager referenced the property standards checklist being completed but the property standards checklist does not have property address included.  Without the form having the property address, it cannot be confirmed to have been completed for the subject property.</t>
  </si>
  <si>
    <t>0015151525</t>
  </si>
  <si>
    <t>Wells Fargo Bank, N.A., as trustee, on behalf of the holders of the Bear Stearns Asset Backed Securities Trust 2005-1, Asset-Backed Certificates, Series 2005-1</t>
  </si>
  <si>
    <t>0014839849</t>
  </si>
  <si>
    <t>REO Improvement Policy - 3/31/2015</t>
  </si>
  <si>
    <t>FCL Bid Protocol Policy - 3/31/2015</t>
  </si>
  <si>
    <t>Mod w/Prin Forgiveness - 3/31/2015</t>
  </si>
  <si>
    <t>Comp Fee Timeline Review - 3/31/2015 - Timeline Variance</t>
  </si>
  <si>
    <t>Comp Fee Timeline Review - 3/31/2015 - Servicing Fee Difference</t>
  </si>
  <si>
    <t>Modification Forgiveness Summary Report -  3/31/2015</t>
  </si>
  <si>
    <t>0017218124</t>
  </si>
  <si>
    <t>Stewart located the BPO dated 11/26/2014 with a value of $184,900.00, post-mod LTV in compliance with requirement</t>
  </si>
  <si>
    <t>0014984975</t>
  </si>
  <si>
    <t>Stewart located the BPO dated 06/04/2014 used at the time of the mod trial evaluation with a value of $449,900, post-mod LTV in compliance with requirement</t>
  </si>
  <si>
    <t>0015669807</t>
  </si>
  <si>
    <t>Stewart located the BPO dated 11/10/2014 with a value of $375,000, post-mod LTV in compliance with requirement</t>
  </si>
  <si>
    <t>0015205016</t>
  </si>
  <si>
    <t>Stewart located the BPO dated 07/31/2014  with a value of $134,500.00, post-mod LTV in compliance with requirement</t>
  </si>
  <si>
    <t>0014984819</t>
  </si>
  <si>
    <t>Stewart located the BPO dated 12/17/2014 used at the time of the mod trial evaluation with a value of $53,000, post-mod LTV in compliance with requirement</t>
  </si>
  <si>
    <t>0015205008</t>
  </si>
  <si>
    <t>Stewart located the BPO dated 11/21/2014  with a value of $130,000, post-mod LTV in compliance with requirement</t>
  </si>
  <si>
    <t>0014839948</t>
  </si>
  <si>
    <t>Stewart located the mod evaluation with a value of $24,900, post-mod LTV in compliance with requirement</t>
  </si>
  <si>
    <t>0015020035</t>
  </si>
  <si>
    <t>Stewart located the BPO dated 11/01/2014  with a value of $175,000, post-mod LTV in compliance with requirement</t>
  </si>
  <si>
    <t>0017200643</t>
  </si>
  <si>
    <t>Stewart located the BPO dated 11/28/2014  with a value of $17,000, post-mod LTV in compliance with requirement</t>
  </si>
  <si>
    <t>0017224601</t>
  </si>
  <si>
    <t>Stewart located the BPO dated 11/27/2014  with a value of $72,000, post-mod LTV in compliance with requirement</t>
  </si>
  <si>
    <t>0017200585</t>
  </si>
  <si>
    <t>Stewart located the BPO dated 11/29/2014  with a value of $87,000, post-mod LTV in compliance with requirement</t>
  </si>
  <si>
    <t>0017207549</t>
  </si>
  <si>
    <t>Stewart located the BPO dated 11/28/2014  with a value of $147,000, post-mod LTV in compliance with requirement</t>
  </si>
  <si>
    <t>0014993182</t>
  </si>
  <si>
    <t>Stewart located the waterfall mod evaluation worksheet with a value of $449,900 used at the time of the mod decision, post-mod LTV in compliance with requirement</t>
  </si>
  <si>
    <t>0015004823</t>
  </si>
  <si>
    <t>Stewart located the waterfall mod evaluation worksheet with a value of $300,000 used at the time of the mod decision, post-mod LTV in compliance with requirement</t>
  </si>
  <si>
    <t>0017201864</t>
  </si>
  <si>
    <t>Stewart located the BPO dated 11/29/2014  with a value of $49,000, post-mod LTV in compliance with requirement</t>
  </si>
  <si>
    <t>BSABS ~ 2005-HE7</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</si>
  <si>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received Foreclosure Hold Report from SPS allowable hold dates as noted in the SPS Comment.</t>
  </si>
  <si>
    <t xml:space="preserve">Probate delay commenced 4/15/2014 due to deceased borrower and was terminated 4/18/2014 when attorney recommended proceeding with a Texas Home Equity Application in lieu of non-judicial foreclosure. Probate re-commenced 10/6/2014 when attorney determined that a probate action must be completed before we could proceed with the Home Equity action. Probate is still pending. </t>
  </si>
  <si>
    <t>JPMAC ~ 2006 RM1</t>
  </si>
  <si>
    <t>Stewart's calculated servicing fee was $59.21 based on days in foreclosure in excess of allowable.  SPS to provide documentation of additional allowable days, or confirmation that servicing fee should have been reduced if in agreement of timeline being greater than allowable. Stewart received Foreclosure Hold Report from SPS reflecting allowable hold dates as noted in the SPS Comment.</t>
  </si>
  <si>
    <t xml:space="preserve">BK filed 4/19/2013,  loan boarded 6/1/2013 in BK status.  Case dismissed 4/18/2014.  SPS completed closing audit and removed hold on 4/23/2014. Per NMS requirements, SPS must complete a post BK audit which could take up to an additional 30 days after the dismissal to ensure we are able to proceed. </t>
  </si>
  <si>
    <t>BSABS ~ 2005-1</t>
  </si>
  <si>
    <t xml:space="preserve">Loan boarded 8/1/2013 in litigation status. Litigation was resolved 1/8/2015 when the borrower voluntarily dismissed his claims. </t>
  </si>
  <si>
    <t>SAMI ~ 2007-AR4</t>
  </si>
  <si>
    <t>BK filed 6/7/2013, loan boarded 8/1/2013 in BK status. Order lifting stay entered 9/4/2014, effective 9/18/2014.  SPS completed closing audit and removed hold on 9/25/2014. Per NMS requirements, SPS must complete a post BK audit which could take up to an additional 30 days after the stay is lifted to ensure we are able to proceed.</t>
  </si>
  <si>
    <t>BK filed 6/7/2013, loan boarded 8/1/2013 in BK status. Order lifting stay entered 12/11/2014, effective 12/25/2014.  SPS completed closing audit and removed hold on 12/31/2014. Per NMS requirements, SPS must complete a post BK audit which could take up to an additional 30 days after the stay is lifted to ensure we are able to proceed.</t>
  </si>
  <si>
    <t>JPMAC ~ 2005-WMC1</t>
  </si>
  <si>
    <t>Litigation commenced 8/4/2014 and was resolved 3/4/2015.</t>
  </si>
  <si>
    <t>JPALT ~ 2006-S1</t>
  </si>
  <si>
    <t>BK filed 8/20/2012, loan boarded 8/1/2013 in BK status. Order lifting stay entered and effective 7/7/2014.  SPS completed closing audit and removed hold on 7/10/2014. Per NMS requirements, SPS must complete a post BK audit which could take up to an additional 30 days after the stay is lifted to ensure we are able to proceed.</t>
  </si>
  <si>
    <t>BK filed 1/3/2011, loan boarded 6/1/2013 in BK status. Order lifting stay entered and effective 4/8/2014.  SPS completed closing audit and removed hold on 4/28/2014. Per NMS requirements, SPS must complete a post BK audit which could take up to an additional 30 days after the stay is lifted to ensure we are able to proceed.</t>
  </si>
  <si>
    <t xml:space="preserve">Probate action commenced  5/30/2014 due to deceased borrower and is still pending. </t>
  </si>
  <si>
    <t>BSALTA ~ 2006-5</t>
  </si>
  <si>
    <t>BK filed 1/10/2014. Order lifting stay entered and effective 10/2/2014.  SPS completed closing audit and removed hold on 10/7/2014. Per NMS requirements, SPS must complete a post BK audit which could take up to an additional 30 days after the stay is lifted to ensure we are able to proceed.</t>
  </si>
  <si>
    <t>Probate action commenced  3/13/2014 due to deceased borrower and is still pending. (Hold ended 8/1/2014)</t>
  </si>
  <si>
    <t>Probate action commenced 11/7/2014 due to deceased borrower and is still pending.</t>
  </si>
  <si>
    <t>Loan went to Foreclosure Sale; Per section 9(b)(1) of the Settlement Agreement, if the loan becomes REO or cures, the subservicing fee will revert to the base servicing fee.</t>
  </si>
  <si>
    <t>BSABS ~ 2005-3</t>
  </si>
  <si>
    <t xml:space="preserve">BK filed 12/18/2013.  Case dismissed 7/9/2014.  SPS completed closing audit and removed hold on 7/16/2014. Per NMS requirements, SPS must complete a post BK audit which could take up to an additional 30 days after the dismissal to ensure we are able to proceed. </t>
  </si>
  <si>
    <t>BSALTA ~ 2006-1</t>
  </si>
  <si>
    <t xml:space="preserve">BK filed 11/14/2013.  Case discharged and relief effective 2/19/2014.  SPS completed closing audit and removed hold on 2/25/2014. Per NMS requirements, SPS must complete a post BK audit which could take up to an additional 30 days after the closing to ensure we are able to proceed. </t>
  </si>
  <si>
    <t xml:space="preserve">Probate hold added 7/8/2014 due to deceased borrower and was closed 7/9/2014 when attorney recommended proceeding with a Texas Home Equity Application in lieu of non-judicial foreclosure. Probate re-commenced 8/4/2014 when attorney determined that a probate action must be completed before we could proceed with the Home Equity action. Probate is still pending. </t>
  </si>
  <si>
    <t>SAMI ~ 2007-AR6</t>
  </si>
  <si>
    <t>BK filed 6/7/2013. Order lifting stay entered 5/28/2014.  SPS completed closing audit and removed hold on 6/9/2014. Per NMS requirements, SPS must complete a post BK audit which could take up to an additional 30 days after the stay is lifted to ensure we are able to proceed.</t>
  </si>
  <si>
    <t>BK filed 6/7/2013, loan boarded 8/1/2013 in BK status. Order lifting stay entered 4/16/2014 and effective 4/30/2014.  SPS completed closing audit and removed hold on 5/2/2014. Per NMS requirements, SPS must complete a post BK audit which could take up to an additional 30 days after the stay is lifted to ensure we are able to proceed.</t>
  </si>
  <si>
    <t>BSABS ~ 2007-FS1</t>
  </si>
  <si>
    <t>Litigation commenced 10/9/2014 and was resolved 11/28/2014.</t>
  </si>
  <si>
    <t>BSABS ~ 2005-HE11</t>
  </si>
  <si>
    <t xml:space="preserve">Litigation commenced 1/7/2014-12/7/2014 (Summary Judgment obtained in our favor), &amp; moved back into LIT due to an appeal filed 1/22/2015-3/26/2015 (appeal dismissed). </t>
  </si>
  <si>
    <t>BK filed 1/23/2014. Order lifting stay entered and effective 5/5/2014.  SPS completed closing audit and removed hold on 5/9/2014. Per NMS requirements, SPS must complete a post BK audit which could take up to an additional 30 days after the stay is lifted to ensure we are able to proceed.</t>
  </si>
  <si>
    <t>BSMF ~ 2007-AR1</t>
  </si>
  <si>
    <t>BK filed 1/9/2012. Case discharged 4/23/2012 but relief not effective until 3/26/2014. SPS completed closing audit and removed hold on 4/1/2014. Per NMS requirements, SPS must complete a post BK audit which could take up to an additional 30 days after the closing to ensure we are able to proceed.</t>
  </si>
  <si>
    <t>BK filed 5/28/2014. Case discharged and relief effective 9/8/2014. SPS completed closing audit and removed hold on 9/12/2014. Per NMS requirements, SPS must complete a post BK audit which could take up to an additional 30 days after the closing to ensure we are able to proceed.</t>
  </si>
  <si>
    <t>Litigation commenced 8/23/2013 and was resolved 11/17/2014.</t>
  </si>
  <si>
    <t xml:space="preserve">BK filed 3/29/2014.  Case dismissed 11/14/2014.  SPS completed closing audit and removed hold on 11/19/2014. Per NMS requirements, SPS must complete a post BK audit which could take up to an additional 30 days after the dismissal to ensure we are able to proceed. Another BK filed 12/16/2014.  Order lifting stay entered and effective 2/10/2015.  SPS completed closing audit and removed hold on 2/16/2015. Per NMS requirements, SPS must complete a post BK audit which could take up to an additional 30 days after the stay is lifted to ensure we are able to proceed. </t>
  </si>
  <si>
    <t>BSABS ~ 2005-HE1</t>
  </si>
  <si>
    <t>Probate action commenced 7/22/2014 due to deceased borrower and is still pending.</t>
  </si>
  <si>
    <t>BK filed 10/4/2013. Case discharged 1/8/2014. SPS completed closing audit and removed hold on 3/20/2014. Per NMS requirements, SPS must complete a post BK audit which could take up to an additional 30 days after the closing to ensure we are able to proceed.</t>
  </si>
  <si>
    <t>REO Audit - 3/31/2015</t>
  </si>
  <si>
    <t>0014871529</t>
  </si>
  <si>
    <t>Simplicity shows a total of $23,667.78 but Chase report shows a total of $27,698.00.  Need clarification on discrepancy.</t>
  </si>
  <si>
    <t>Weed/lawn abatement and rekey completed.</t>
  </si>
  <si>
    <t>0015210768</t>
  </si>
  <si>
    <t>Recorded Deed reflects LLC rather than Trust.  Need verification that vesting difference will not cause an issue.  Vesting in SPS Simplicity is: U.S. Bank NA, successor trustee to Bank of America, NA, sucessor in interest to LaSalle Bank NA, on behalf of the registered holders of Bear Stearns Asset Backed Securities I Trust 2006-PC1, Asset-Backed Certificates, Series 2006-PC1  </t>
  </si>
  <si>
    <t>Weed/lawn abatement completed.</t>
  </si>
  <si>
    <t>0015319163</t>
  </si>
  <si>
    <t>Could not locate documentation reflecting the current vesting: Wells Fargo Bank, NA, as Trustee, on behalf of the holders of Structured Asset Mortgage Investments II, Inc., Bear Stearns Mortgage Funding, Trust 2007-AR4, Mortgage Pass Through Certificates, Series 2007-AR4  </t>
  </si>
  <si>
    <t>Weed/lawn abatement and debris removal completed.</t>
  </si>
  <si>
    <t>0015008097</t>
  </si>
  <si>
    <t>U.S. Bank, N.A., successor trustee to LaSalle Bank National Association, on behalf of the holders of Bear Stearns Asset Backed Securities I Trust 2007-FS1, Asset-Backed Certificates Series 2007-FS1  </t>
  </si>
  <si>
    <t>$0 Remit</t>
  </si>
  <si>
    <t>Weed abatement and debris removal.</t>
  </si>
  <si>
    <t>0015313455</t>
  </si>
  <si>
    <t>Wells Fargo Bank, NA, as Trustee, on behalf of the holders of Structured Asset Mortgage Investments II, Inc., Bear Stearns Mortgage Funding, Trust 2007-AR3, Mortgage Pass Through Certificates, Series 2007-AR3  </t>
  </si>
  <si>
    <t>Weed/lawn abatement completed</t>
  </si>
  <si>
    <t>0014950083</t>
  </si>
  <si>
    <t>Need confirmation regarding the Deed being recorded as LLC instead of Trust as shown in Simplicity: U.S. Bank, N.A., successor trustee to LaSalle Bank National Association, on behalf of the holders of Bear Stearns Asset Backed Securities I Trust 2005-HE1, Asset-Backed Certificates Series 2005-HE1  </t>
  </si>
  <si>
    <t>None needed</t>
  </si>
  <si>
    <t>0014842934</t>
  </si>
  <si>
    <t>Could not locate appropriate vesting information in LPS.  Simplicity lists: U.S. Bank N.A., as trustee, on behalf of the holders of the J.P. Morgan Mortgage Acquisition Corp. 2006-WMC1 Asset Backed Pass-Through Certificates, Series 2006-WMC1  </t>
  </si>
  <si>
    <t>0014941173</t>
  </si>
  <si>
    <t xml:space="preserve">Per SPS and confirmed by Chase, all property inspection reports are not required to be on file.  </t>
  </si>
  <si>
    <t>None needed.</t>
  </si>
  <si>
    <t>0014930572</t>
  </si>
  <si>
    <t xml:space="preserve">Deutsche Bank National Trust Company, as Trustee, on behalf of the holders of the J.P. Morgan Mortgage Acquisition Trust 2007-CH3 Asset Backed Pass-Through Certificates, Series 2007-CH3 </t>
  </si>
  <si>
    <t>Debris remoal completed.</t>
  </si>
  <si>
    <t>0014834428</t>
  </si>
  <si>
    <t>U.S. Bank N.A., as trustee, on behalf of the holders of the J.P. Morgan Mortgage Acquisition Corp. 2005-WMC1 Asset Backed Pass-Through Certificates, Series 2005-WMC1  </t>
  </si>
  <si>
    <t>Registration information on file.  Need deregistration confirmation once received.</t>
  </si>
  <si>
    <t>Appraisal was noted as external only in Simplicity.  Could not locate</t>
  </si>
  <si>
    <t>Debris removal.</t>
  </si>
  <si>
    <t>0014839682</t>
  </si>
  <si>
    <t>Debris removal</t>
  </si>
  <si>
    <t>0015020548</t>
  </si>
  <si>
    <t>Per SPS, De-registration not required for subject.</t>
  </si>
  <si>
    <t>Debris Removal</t>
  </si>
  <si>
    <t>0014869317</t>
  </si>
  <si>
    <t>Not required for the subject.</t>
  </si>
  <si>
    <t>Debris removal and weed/lawn abatement completed.</t>
  </si>
  <si>
    <t>0016319782</t>
  </si>
  <si>
    <t>U.S. Bank National Association, as Trustee, Successor in interest to Wachovia Bank, N.A., as Trustee, for J.P. Morgan Mortgage Trust 2005-S2  </t>
  </si>
  <si>
    <t>Registration not required for subject.</t>
  </si>
  <si>
    <t>Debris removal and rekey completed.</t>
  </si>
  <si>
    <t>0014948335</t>
  </si>
  <si>
    <t>U.S. Bank, N.A., successor trustee to LaSalle Bank National Association, on behalf of the holders of Bear Stearns Asset Backed Securities I Trust 2005-HE1, Asset-Backed Certificates Series 2005-HE1  </t>
  </si>
  <si>
    <t>Registration information on file.  Need deregistration information once received.</t>
  </si>
  <si>
    <t>0015334097</t>
  </si>
  <si>
    <t xml:space="preserve">The Bank of New York Mellon, successor trustee to JPMorgan JPM Chase Bank, N.A., as Trustee, on behalf of the registered holders of Structured Asset Mortgage Investments II Trust 2005-AR7, Mortgage Pass-Through Certificates, Series 2005-AR7 </t>
  </si>
  <si>
    <t>0015373061</t>
  </si>
  <si>
    <t>U.S. Bank N.A., as trustee, in trust for the holders of of the J.P. Morgan Alternative Loan Trust 2006-S3 Mortgage Pass-Through Certificates  </t>
  </si>
  <si>
    <t>0015307234</t>
  </si>
  <si>
    <t>The Bank of New York Mellon, successor trustee to JPMorgan JPM Chase Bank, N.A., as Trustee, on behalf of the registered holders of Structured Asset Mortgage Investments II Trust 2005-AR7, Mortgage Pass-Through Certificates, Series 2005-AR7  </t>
  </si>
  <si>
    <t>Not required for subject.</t>
  </si>
  <si>
    <t>0015325624</t>
  </si>
  <si>
    <t>Wells Fargo Bank, NA, as Trustee, on behalf of the holders of Structured Asset Mortgage Investments II, Inc., Bear Stearns Mortgage Funding, Trust 2007-AR4, Mortgage Pass Through Certificates, Series 2007-AR4  </t>
  </si>
  <si>
    <t>Debris removal, weed/lawn abatement and rekey completed.</t>
  </si>
  <si>
    <t>MLS on file does not appear to contain arm's length statement.  Need a copy of an updated MLS or addendum reflecting arm's length information.</t>
  </si>
  <si>
    <t>0014918973</t>
  </si>
  <si>
    <t>None required</t>
  </si>
  <si>
    <t>LA</t>
  </si>
  <si>
    <t>0014935670</t>
  </si>
  <si>
    <t>0015628035</t>
  </si>
  <si>
    <t>Foreclosure Bid Summary Reporting -  1/31/2015 - 3/31/2015</t>
  </si>
  <si>
    <t>Compensatory Fee Payments Summary Reporting - 1/31/2015 - 3/31/2015</t>
  </si>
  <si>
    <t>Compensatory Fee Payments for FCL Timelines - Summary Trending -  1/31/2015 - 3/31/2015</t>
  </si>
  <si>
    <t>Loan Count - Servicing Fee Difference (Initial)</t>
  </si>
  <si>
    <t>Number of Loans With Timeline Differences and Outside of Timeline (Initial)</t>
  </si>
  <si>
    <t>Loan Count - Servicing Fee Difference (Final)</t>
  </si>
  <si>
    <t>Number of Loans With Timeline Differences and Outside of Timeline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</si>
</sst>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3" formatCode="_(* #,##0.00_);_(* \(#,##0.00\);_(* &quot;-&quot;??_);_(@_)"/>
    <numFmt numFmtId="164" formatCode="[$-10409]#,##0;\(#,##0\)"/>
    <numFmt numFmtId="165" formatCode="0.0%"/>
    <numFmt numFmtId="166" formatCode="&quot;$&quot;#,##0.00"/>
    <numFmt numFmtId="167" formatCode="[$-10409]m/d/yyyy"/>
    <numFmt numFmtId="168" formatCode="[$-10409]0.00%"/>
    <numFmt numFmtId="169" formatCode="&quot;$&quot;#,##0"/>
    <numFmt numFmtId="170"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scheme val="minor"/>
    </font>
    <font>
      <b/>
      <sz val="14"/>
      <color rgb="FF000000"/>
      <name val="Calibri"/>
      <family val="2"/>
    </font>
    <font>
      <sz val="11"/>
      <name val="Calibri"/>
      <family val="2"/>
    </font>
    <font>
      <b/>
      <sz val="10"/>
      <color rgb="FFFFFFFF"/>
      <name val="Calibri"/>
      <family val="2"/>
    </font>
    <font>
      <sz val="10"/>
      <color rgb="FF000000"/>
      <name val="Calibri"/>
      <family val="2"/>
    </font>
    <font>
      <sz val="10"/>
      <name val="Calibri"/>
      <family val="2"/>
    </font>
    <font>
      <sz val="10"/>
      <name val="Arial"/>
      <family val="2"/>
    </font>
    <font>
      <b/>
      <sz val="14"/>
      <color theme="1"/>
      <name val="Calibri"/>
      <family val="2"/>
      <scheme val="minor"/>
    </font>
    <font>
      <b/>
      <sz val="10"/>
      <color theme="1"/>
      <name val="Calibri"/>
      <family val="2"/>
      <scheme val="minor"/>
    </font>
    <font>
      <b/>
      <sz val="11"/>
      <name val="Calibri"/>
      <family val="2"/>
      <scheme val="minor"/>
    </font>
    <font>
      <sz val="10"/>
      <color theme="1"/>
      <name val="Calibri"/>
      <family val="2"/>
      <scheme val="minor"/>
    </font>
    <font>
      <b/>
      <sz val="10"/>
      <color theme="0"/>
      <name val="Calibri"/>
      <family val="2"/>
      <scheme val="minor"/>
    </font>
    <font>
      <b/>
      <sz val="10"/>
      <color rgb="FF000000"/>
      <name val="Calibri"/>
      <family val="2"/>
    </font>
    <font>
      <b/>
      <sz val="10"/>
      <name val="Calibri"/>
      <family val="2"/>
    </font>
    <font>
      <sz val="9"/>
      <color theme="1"/>
      <name val="Calibri"/>
      <family val="2"/>
      <scheme val="minor"/>
    </font>
    <font>
      <b/>
      <sz val="10"/>
      <color theme="0"/>
      <name val="Calibri"/>
      <family val="2"/>
    </font>
  </fonts>
  <fills count="17">
    <fill>
      <patternFill patternType="none"/>
    </fill>
    <fill>
      <patternFill patternType="gray125"/>
    </fill>
    <fill>
      <patternFill patternType="solid">
        <fgColor theme="3"/>
        <bgColor rgb="FFF7964B"/>
      </patternFill>
    </fill>
    <fill>
      <patternFill patternType="solid">
        <fgColor theme="0"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rgb="FF92D050"/>
        <bgColor indexed="64"/>
      </patternFill>
    </fill>
    <fill>
      <patternFill patternType="solid">
        <fgColor theme="0"/>
        <bgColor indexed="64"/>
      </patternFill>
    </fill>
    <fill>
      <patternFill patternType="solid">
        <fgColor theme="0"/>
        <bgColor rgb="FFF7964B"/>
      </patternFill>
    </fill>
    <fill>
      <patternFill patternType="solid">
        <fgColor rgb="FF2E8B57"/>
        <bgColor rgb="FF2E8B57"/>
      </patternFill>
    </fill>
    <fill>
      <patternFill patternType="solid">
        <fgColor rgb="FFB22222"/>
        <bgColor rgb="FFB22222"/>
      </patternFill>
    </fill>
    <fill>
      <patternFill patternType="solid">
        <fgColor rgb="FF808080"/>
        <bgColor rgb="FF808080"/>
      </patternFill>
    </fill>
    <fill>
      <patternFill patternType="solid">
        <fgColor rgb="FF191970"/>
        <bgColor rgb="FF191970"/>
      </patternFill>
    </fill>
    <fill>
      <patternFill patternType="solid">
        <fgColor theme="0" tint="-0.14999847407452621"/>
        <bgColor rgb="FFB22222"/>
      </patternFill>
    </fill>
    <fill>
      <patternFill patternType="solid">
        <fgColor theme="3"/>
        <bgColor rgb="FFF79646"/>
      </patternFill>
    </fill>
    <fill>
      <patternFill patternType="solid">
        <fgColor rgb="FFD3D3D3"/>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right/>
      <top/>
      <bottom style="thin">
        <color rgb="FFD3D3D3"/>
      </bottom>
      <diagonal/>
    </border>
    <border>
      <left style="thin">
        <color rgb="FFD3D3D3"/>
      </left>
      <right/>
      <top style="thin">
        <color rgb="FFD3D3D3"/>
      </top>
      <bottom style="thin">
        <color rgb="FFD3D3D3"/>
      </bottom>
      <diagonal/>
    </border>
    <border>
      <left/>
      <right/>
      <top style="thin">
        <color rgb="FFD3D3D3"/>
      </top>
      <bottom style="thin">
        <color rgb="FFD3D3D3"/>
      </bottom>
      <diagonal/>
    </border>
    <border>
      <left style="thin">
        <color rgb="FFD3D3D3"/>
      </left>
      <right/>
      <top/>
      <bottom style="thin">
        <color rgb="FFD3D3D3"/>
      </bottom>
      <diagonal/>
    </border>
    <border>
      <left style="thin">
        <color rgb="FFD3D3D3"/>
      </left>
      <right style="thin">
        <color rgb="FFD3D3D3"/>
      </right>
      <top style="thin">
        <color rgb="FFD3D3D3"/>
      </top>
      <bottom style="thin">
        <color rgb="FFD3D3D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10" fillId="0" borderId="0"/>
    <xf numFmtId="0" fontId="10" fillId="0" borderId="0"/>
    <xf numFmtId="9" fontId="1" fillId="0" borderId="0" applyFont="0" applyFill="0" applyBorder="0" applyAlignment="0" applyProtection="0"/>
    <xf numFmtId="0" fontId="4" fillId="0" borderId="0"/>
  </cellStyleXfs>
  <cellXfs count="320">
    <xf numFmtId="0" fontId="0" fillId="0" borderId="0" xfId="0"/>
    <xf numFmtId="0" fontId="6" fillId="0" borderId="0" xfId="3" applyFont="1" applyFill="1" applyBorder="1"/>
    <xf numFmtId="0" fontId="5" fillId="0" borderId="0" xfId="3" applyNumberFormat="1" applyFont="1" applyFill="1" applyBorder="1" applyAlignment="1">
      <alignment wrapText="1" readingOrder="1"/>
    </xf>
    <xf numFmtId="0" fontId="7" fillId="2" borderId="1" xfId="3" applyNumberFormat="1" applyFont="1" applyFill="1" applyBorder="1" applyAlignment="1">
      <alignment horizontal="center" vertical="center" wrapText="1" readingOrder="1"/>
    </xf>
    <xf numFmtId="0" fontId="8" fillId="0" borderId="1" xfId="3" applyNumberFormat="1" applyFont="1" applyFill="1" applyBorder="1" applyAlignment="1">
      <alignment horizontal="center" vertical="center" wrapText="1" readingOrder="1"/>
    </xf>
    <xf numFmtId="164" fontId="8" fillId="0" borderId="1" xfId="3" applyNumberFormat="1" applyFont="1" applyFill="1" applyBorder="1" applyAlignment="1">
      <alignment horizontal="center" vertical="center" wrapText="1" readingOrder="1"/>
    </xf>
    <xf numFmtId="0" fontId="9" fillId="0" borderId="0" xfId="3" applyFont="1" applyFill="1" applyBorder="1"/>
    <xf numFmtId="14" fontId="8" fillId="0" borderId="1" xfId="3" applyNumberFormat="1" applyFont="1" applyFill="1" applyBorder="1" applyAlignment="1">
      <alignment horizontal="center" vertical="center" wrapText="1" readingOrder="1"/>
    </xf>
    <xf numFmtId="0" fontId="8" fillId="3" borderId="1" xfId="3" applyNumberFormat="1" applyFont="1" applyFill="1" applyBorder="1" applyAlignment="1">
      <alignment horizontal="center" vertical="center" wrapText="1" readingOrder="1"/>
    </xf>
    <xf numFmtId="164" fontId="8" fillId="3" borderId="1" xfId="3" applyNumberFormat="1" applyFont="1" applyFill="1" applyBorder="1" applyAlignment="1">
      <alignment horizontal="center" vertical="center" wrapText="1" readingOrder="1"/>
    </xf>
    <xf numFmtId="0" fontId="12" fillId="5"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wrapText="1"/>
    </xf>
    <xf numFmtId="0" fontId="3" fillId="5" borderId="4" xfId="0" applyFont="1" applyFill="1" applyBorder="1" applyAlignment="1">
      <alignment horizontal="center" vertical="center" wrapText="1"/>
    </xf>
    <xf numFmtId="165" fontId="0" fillId="0" borderId="21" xfId="2" applyNumberFormat="1" applyFont="1" applyBorder="1" applyAlignment="1">
      <alignment horizontal="center"/>
    </xf>
    <xf numFmtId="14" fontId="2" fillId="4" borderId="22" xfId="0" applyNumberFormat="1" applyFont="1" applyFill="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1" xfId="0" applyNumberFormat="1" applyBorder="1" applyAlignment="1">
      <alignment horizontal="center" vertical="center"/>
    </xf>
    <xf numFmtId="3" fontId="0" fillId="0" borderId="25" xfId="0" applyNumberFormat="1" applyFill="1" applyBorder="1" applyAlignment="1">
      <alignment horizontal="center" vertical="center"/>
    </xf>
    <xf numFmtId="165" fontId="0" fillId="0" borderId="26" xfId="2" applyNumberFormat="1" applyFont="1" applyBorder="1" applyAlignment="1">
      <alignment horizontal="center" vertical="center"/>
    </xf>
    <xf numFmtId="0" fontId="0" fillId="0" borderId="27" xfId="0" applyBorder="1" applyAlignment="1">
      <alignment horizontal="center"/>
    </xf>
    <xf numFmtId="14" fontId="2" fillId="4" borderId="28" xfId="0" applyNumberFormat="1" applyFont="1" applyFill="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165" fontId="0" fillId="0" borderId="30" xfId="2" applyNumberFormat="1" applyFont="1" applyBorder="1" applyAlignment="1">
      <alignment horizontal="center" vertical="center"/>
    </xf>
    <xf numFmtId="0" fontId="0" fillId="0" borderId="33" xfId="0" applyBorder="1" applyAlignment="1">
      <alignment horizontal="center"/>
    </xf>
    <xf numFmtId="0" fontId="13" fillId="5" borderId="14" xfId="0" applyFont="1" applyFill="1" applyBorder="1" applyAlignment="1">
      <alignment horizontal="center"/>
    </xf>
    <xf numFmtId="3" fontId="13" fillId="5" borderId="34" xfId="0" applyNumberFormat="1" applyFont="1" applyFill="1" applyBorder="1" applyAlignment="1">
      <alignment horizontal="center"/>
    </xf>
    <xf numFmtId="3" fontId="13" fillId="5" borderId="12" xfId="0" applyNumberFormat="1" applyFont="1" applyFill="1" applyBorder="1" applyAlignment="1">
      <alignment horizontal="center"/>
    </xf>
    <xf numFmtId="3" fontId="13" fillId="5" borderId="35" xfId="0" applyNumberFormat="1" applyFont="1" applyFill="1" applyBorder="1" applyAlignment="1">
      <alignment horizontal="center"/>
    </xf>
    <xf numFmtId="165" fontId="13" fillId="5" borderId="36" xfId="2" applyNumberFormat="1" applyFont="1" applyFill="1" applyBorder="1" applyAlignment="1">
      <alignment horizontal="center" vertical="center"/>
    </xf>
    <xf numFmtId="165" fontId="13" fillId="5" borderId="13" xfId="2"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1" xfId="0" applyBorder="1" applyAlignment="1">
      <alignment horizontal="center"/>
    </xf>
    <xf numFmtId="0" fontId="0" fillId="0" borderId="1" xfId="0" quotePrefix="1" applyBorder="1" applyAlignment="1">
      <alignment horizontal="center"/>
    </xf>
    <xf numFmtId="8" fontId="0" fillId="0" borderId="1" xfId="0" applyNumberFormat="1" applyBorder="1" applyAlignment="1">
      <alignment horizontal="center"/>
    </xf>
    <xf numFmtId="14" fontId="0" fillId="0" borderId="1" xfId="0" applyNumberFormat="1" applyBorder="1" applyAlignment="1">
      <alignment horizontal="center"/>
    </xf>
    <xf numFmtId="10" fontId="0" fillId="0" borderId="1" xfId="2" applyNumberFormat="1" applyFont="1" applyBorder="1" applyAlignment="1">
      <alignment horizontal="center"/>
    </xf>
    <xf numFmtId="0" fontId="0" fillId="0" borderId="1" xfId="0" applyBorder="1" applyAlignment="1">
      <alignment horizontal="center" wrapText="1"/>
    </xf>
    <xf numFmtId="0" fontId="0" fillId="6" borderId="1" xfId="0" applyFill="1" applyBorder="1" applyAlignment="1">
      <alignment horizontal="center"/>
    </xf>
    <xf numFmtId="0" fontId="0" fillId="0" borderId="0" xfId="0" quotePrefix="1"/>
    <xf numFmtId="4" fontId="0" fillId="0" borderId="0" xfId="0" applyNumberFormat="1"/>
    <xf numFmtId="14" fontId="0" fillId="0" borderId="0" xfId="0" applyNumberFormat="1"/>
    <xf numFmtId="10" fontId="0" fillId="0" borderId="0" xfId="2" applyNumberFormat="1" applyFont="1"/>
    <xf numFmtId="8" fontId="0" fillId="0" borderId="1" xfId="0" applyNumberFormat="1" applyFill="1" applyBorder="1" applyAlignment="1">
      <alignment horizontal="center"/>
    </xf>
    <xf numFmtId="0" fontId="11" fillId="0" borderId="0" xfId="0" applyFont="1" applyAlignment="1">
      <alignment horizontal="left"/>
    </xf>
    <xf numFmtId="0" fontId="14" fillId="0" borderId="14" xfId="0" applyFont="1" applyBorder="1" applyAlignment="1">
      <alignment horizontal="center"/>
    </xf>
    <xf numFmtId="0" fontId="12" fillId="5" borderId="3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4" fillId="0" borderId="26" xfId="0" applyFont="1" applyBorder="1" applyAlignment="1">
      <alignment horizontal="center"/>
    </xf>
    <xf numFmtId="0" fontId="14" fillId="0" borderId="1" xfId="0" applyFont="1" applyBorder="1" applyAlignment="1">
      <alignment horizontal="center"/>
    </xf>
    <xf numFmtId="0" fontId="14" fillId="0" borderId="21" xfId="0" applyFont="1" applyBorder="1" applyAlignment="1">
      <alignment horizontal="center"/>
    </xf>
    <xf numFmtId="1" fontId="14" fillId="0" borderId="26" xfId="0" applyNumberFormat="1" applyFont="1" applyBorder="1" applyAlignment="1">
      <alignment horizontal="center"/>
    </xf>
    <xf numFmtId="165" fontId="14" fillId="0" borderId="25" xfId="2" applyNumberFormat="1" applyFont="1" applyFill="1" applyBorder="1" applyAlignment="1">
      <alignment horizontal="center"/>
    </xf>
    <xf numFmtId="165" fontId="14" fillId="0" borderId="26" xfId="0" applyNumberFormat="1" applyFont="1" applyBorder="1" applyAlignment="1">
      <alignment horizontal="center"/>
    </xf>
    <xf numFmtId="165" fontId="14" fillId="0" borderId="27" xfId="0" applyNumberFormat="1" applyFont="1" applyBorder="1" applyAlignment="1">
      <alignment horizontal="center"/>
    </xf>
    <xf numFmtId="14" fontId="15" fillId="4" borderId="22" xfId="0" applyNumberFormat="1" applyFont="1" applyFill="1" applyBorder="1" applyAlignment="1">
      <alignment horizontal="center"/>
    </xf>
    <xf numFmtId="0" fontId="14" fillId="0" borderId="39" xfId="0" applyFont="1" applyBorder="1" applyAlignment="1">
      <alignment horizontal="center"/>
    </xf>
    <xf numFmtId="0" fontId="14" fillId="0" borderId="1" xfId="0" applyFont="1" applyFill="1" applyBorder="1" applyAlignment="1">
      <alignment horizontal="center"/>
    </xf>
    <xf numFmtId="165" fontId="14" fillId="0" borderId="1" xfId="2" applyNumberFormat="1" applyFont="1" applyFill="1" applyBorder="1" applyAlignment="1">
      <alignment horizontal="center"/>
    </xf>
    <xf numFmtId="1" fontId="14" fillId="0" borderId="26" xfId="0" applyNumberFormat="1" applyFont="1" applyFill="1" applyBorder="1" applyAlignment="1">
      <alignment horizontal="center"/>
    </xf>
    <xf numFmtId="165" fontId="14" fillId="0" borderId="1" xfId="2" applyNumberFormat="1" applyFont="1" applyBorder="1" applyAlignment="1">
      <alignment horizontal="center"/>
    </xf>
    <xf numFmtId="165" fontId="14" fillId="0" borderId="37" xfId="2" applyNumberFormat="1" applyFont="1" applyBorder="1" applyAlignment="1">
      <alignment horizontal="center"/>
    </xf>
    <xf numFmtId="3" fontId="14" fillId="0" borderId="26" xfId="2" applyNumberFormat="1" applyFont="1" applyBorder="1" applyAlignment="1">
      <alignment horizontal="center"/>
    </xf>
    <xf numFmtId="3" fontId="14" fillId="0" borderId="27" xfId="2" applyNumberFormat="1" applyFont="1" applyBorder="1" applyAlignment="1">
      <alignment horizontal="center"/>
    </xf>
    <xf numFmtId="0" fontId="0" fillId="0" borderId="26" xfId="0" applyBorder="1"/>
    <xf numFmtId="0" fontId="0" fillId="0" borderId="27" xfId="0" applyBorder="1"/>
    <xf numFmtId="14" fontId="15" fillId="4" borderId="28" xfId="0" applyNumberFormat="1" applyFont="1" applyFill="1" applyBorder="1" applyAlignment="1">
      <alignment horizontal="center"/>
    </xf>
    <xf numFmtId="1" fontId="14" fillId="0" borderId="15" xfId="0" applyNumberFormat="1" applyFont="1" applyBorder="1" applyAlignment="1">
      <alignment horizontal="center"/>
    </xf>
    <xf numFmtId="0" fontId="14" fillId="0" borderId="46" xfId="0" applyFont="1" applyFill="1" applyBorder="1" applyAlignment="1">
      <alignment horizontal="center"/>
    </xf>
    <xf numFmtId="165" fontId="14" fillId="0" borderId="46" xfId="2" applyNumberFormat="1" applyFont="1" applyFill="1" applyBorder="1" applyAlignment="1">
      <alignment horizontal="center"/>
    </xf>
    <xf numFmtId="1" fontId="14" fillId="0" borderId="15" xfId="0" applyNumberFormat="1" applyFont="1" applyFill="1" applyBorder="1" applyAlignment="1">
      <alignment horizontal="center"/>
    </xf>
    <xf numFmtId="0" fontId="14" fillId="0" borderId="46" xfId="0" applyFont="1" applyBorder="1" applyAlignment="1">
      <alignment horizontal="center"/>
    </xf>
    <xf numFmtId="165" fontId="14" fillId="0" borderId="46" xfId="2" applyNumberFormat="1" applyFont="1" applyBorder="1" applyAlignment="1">
      <alignment horizontal="center"/>
    </xf>
    <xf numFmtId="165" fontId="14" fillId="0" borderId="45" xfId="2" applyNumberFormat="1" applyFont="1" applyBorder="1" applyAlignment="1">
      <alignment horizontal="center"/>
    </xf>
    <xf numFmtId="1" fontId="14" fillId="0" borderId="30" xfId="0" applyNumberFormat="1" applyFont="1" applyBorder="1" applyAlignment="1">
      <alignment horizontal="center"/>
    </xf>
    <xf numFmtId="0" fontId="14" fillId="0" borderId="31" xfId="0" applyFont="1" applyBorder="1" applyAlignment="1">
      <alignment horizontal="center"/>
    </xf>
    <xf numFmtId="165" fontId="14" fillId="0" borderId="31" xfId="2" applyNumberFormat="1" applyFont="1" applyBorder="1" applyAlignment="1">
      <alignment horizontal="center"/>
    </xf>
    <xf numFmtId="165" fontId="14" fillId="0" borderId="32" xfId="2" applyNumberFormat="1" applyFont="1" applyBorder="1" applyAlignment="1">
      <alignment horizontal="center"/>
    </xf>
    <xf numFmtId="3" fontId="14" fillId="0" borderId="30" xfId="2" applyNumberFormat="1" applyFont="1" applyBorder="1" applyAlignment="1">
      <alignment horizontal="center"/>
    </xf>
    <xf numFmtId="3" fontId="14" fillId="0" borderId="33" xfId="2" applyNumberFormat="1" applyFont="1" applyBorder="1" applyAlignment="1">
      <alignment horizontal="center"/>
    </xf>
    <xf numFmtId="3" fontId="12" fillId="5" borderId="36" xfId="0" applyNumberFormat="1" applyFont="1" applyFill="1" applyBorder="1" applyAlignment="1">
      <alignment horizontal="center"/>
    </xf>
    <xf numFmtId="3" fontId="12" fillId="5" borderId="12" xfId="0" applyNumberFormat="1" applyFont="1" applyFill="1" applyBorder="1" applyAlignment="1">
      <alignment horizontal="center"/>
    </xf>
    <xf numFmtId="3" fontId="12" fillId="5" borderId="13" xfId="0" applyNumberFormat="1" applyFont="1" applyFill="1" applyBorder="1" applyAlignment="1">
      <alignment horizontal="center"/>
    </xf>
    <xf numFmtId="3" fontId="12" fillId="5" borderId="47" xfId="0" applyNumberFormat="1" applyFont="1" applyFill="1" applyBorder="1" applyAlignment="1">
      <alignment horizontal="center"/>
    </xf>
    <xf numFmtId="165" fontId="12" fillId="5" borderId="12" xfId="2" applyNumberFormat="1" applyFont="1" applyFill="1" applyBorder="1" applyAlignment="1">
      <alignment horizontal="center"/>
    </xf>
    <xf numFmtId="165" fontId="12" fillId="5" borderId="5" xfId="2" applyNumberFormat="1" applyFont="1" applyFill="1" applyBorder="1" applyAlignment="1">
      <alignment horizontal="center"/>
    </xf>
    <xf numFmtId="3" fontId="12" fillId="5" borderId="48" xfId="0" applyNumberFormat="1" applyFont="1" applyFill="1" applyBorder="1" applyAlignment="1">
      <alignment horizontal="center"/>
    </xf>
    <xf numFmtId="165" fontId="12" fillId="5" borderId="11" xfId="2" applyNumberFormat="1" applyFont="1" applyFill="1" applyBorder="1" applyAlignment="1">
      <alignment horizontal="center"/>
    </xf>
    <xf numFmtId="165" fontId="12" fillId="5" borderId="35" xfId="2" applyNumberFormat="1" applyFont="1" applyFill="1" applyBorder="1" applyAlignment="1">
      <alignment horizontal="center"/>
    </xf>
    <xf numFmtId="165" fontId="12" fillId="5" borderId="36" xfId="0" applyNumberFormat="1" applyFont="1" applyFill="1" applyBorder="1" applyAlignment="1">
      <alignment horizontal="center"/>
    </xf>
    <xf numFmtId="165" fontId="12" fillId="5" borderId="13" xfId="0" applyNumberFormat="1" applyFont="1" applyFill="1" applyBorder="1" applyAlignment="1">
      <alignment horizontal="center"/>
    </xf>
    <xf numFmtId="17" fontId="0" fillId="0" borderId="0" xfId="0" applyNumberFormat="1"/>
    <xf numFmtId="14" fontId="0" fillId="7" borderId="1" xfId="0" applyNumberFormat="1" applyFill="1" applyBorder="1" applyAlignment="1">
      <alignment horizontal="center"/>
    </xf>
    <xf numFmtId="0" fontId="0" fillId="7" borderId="1" xfId="0" applyFill="1" applyBorder="1" applyAlignment="1">
      <alignment horizontal="center" wrapText="1"/>
    </xf>
    <xf numFmtId="0" fontId="0" fillId="0" borderId="1" xfId="0" applyFill="1" applyBorder="1" applyAlignment="1">
      <alignment horizontal="center" wrapText="1"/>
    </xf>
    <xf numFmtId="0" fontId="0" fillId="6" borderId="1" xfId="0" applyFill="1" applyBorder="1" applyAlignment="1">
      <alignment horizontal="center" wrapText="1"/>
    </xf>
    <xf numFmtId="166" fontId="0" fillId="0" borderId="1" xfId="0" applyNumberFormat="1" applyBorder="1" applyAlignment="1">
      <alignment horizontal="center"/>
    </xf>
    <xf numFmtId="0" fontId="3" fillId="5" borderId="18" xfId="0" applyFont="1" applyFill="1" applyBorder="1" applyAlignment="1">
      <alignment horizontal="center" vertical="center" wrapText="1"/>
    </xf>
    <xf numFmtId="0" fontId="0" fillId="0" borderId="1" xfId="0" applyFill="1" applyBorder="1" applyAlignment="1">
      <alignment horizontal="center"/>
    </xf>
    <xf numFmtId="0" fontId="0" fillId="0" borderId="1" xfId="0" quotePrefix="1" applyFill="1" applyBorder="1" applyAlignment="1">
      <alignment horizontal="center"/>
    </xf>
    <xf numFmtId="14" fontId="0" fillId="0" borderId="1" xfId="0" applyNumberFormat="1" applyFill="1" applyBorder="1" applyAlignment="1">
      <alignment horizontal="center"/>
    </xf>
    <xf numFmtId="166" fontId="0" fillId="0" borderId="1" xfId="0" applyNumberFormat="1" applyFill="1" applyBorder="1" applyAlignment="1">
      <alignment horizontal="center"/>
    </xf>
    <xf numFmtId="0" fontId="3" fillId="5" borderId="49" xfId="0" applyFont="1" applyFill="1" applyBorder="1" applyAlignment="1">
      <alignment horizontal="center" vertical="center" wrapText="1"/>
    </xf>
    <xf numFmtId="0" fontId="11" fillId="0" borderId="0" xfId="0" applyFont="1" applyAlignment="1"/>
    <xf numFmtId="0" fontId="2" fillId="4" borderId="1" xfId="0" applyFont="1" applyFill="1" applyBorder="1" applyAlignment="1">
      <alignment horizontal="center"/>
    </xf>
    <xf numFmtId="0" fontId="6" fillId="0" borderId="0" xfId="0" applyFont="1" applyFill="1" applyBorder="1" applyAlignment="1"/>
    <xf numFmtId="0" fontId="6" fillId="0" borderId="0" xfId="0" applyFont="1" applyFill="1" applyBorder="1"/>
    <xf numFmtId="0" fontId="16" fillId="0"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horizontal="left" vertical="center" wrapText="1" readingOrder="1"/>
    </xf>
    <xf numFmtId="167" fontId="8" fillId="0" borderId="0" xfId="0" applyNumberFormat="1" applyFont="1" applyFill="1" applyBorder="1" applyAlignment="1">
      <alignment horizontal="left" vertical="center" wrapText="1" readingOrder="1"/>
    </xf>
    <xf numFmtId="164" fontId="8" fillId="0" borderId="0" xfId="0" applyNumberFormat="1" applyFont="1" applyFill="1" applyBorder="1" applyAlignment="1">
      <alignment horizontal="left" vertical="center" wrapText="1" readingOrder="1"/>
    </xf>
    <xf numFmtId="0" fontId="7" fillId="8" borderId="0" xfId="0" applyNumberFormat="1" applyFont="1" applyFill="1" applyBorder="1" applyAlignment="1">
      <alignment horizontal="center" vertical="center" wrapText="1" readingOrder="1"/>
    </xf>
    <xf numFmtId="0" fontId="7" fillId="2" borderId="51" xfId="0" applyNumberFormat="1" applyFont="1" applyFill="1" applyBorder="1" applyAlignment="1">
      <alignment horizontal="center" vertical="center" wrapText="1" readingOrder="1"/>
    </xf>
    <xf numFmtId="0" fontId="7" fillId="2" borderId="52" xfId="0" applyNumberFormat="1" applyFont="1" applyFill="1" applyBorder="1" applyAlignment="1">
      <alignment horizontal="center" vertical="center" wrapText="1" readingOrder="1"/>
    </xf>
    <xf numFmtId="0" fontId="8" fillId="0" borderId="1" xfId="0" applyNumberFormat="1" applyFont="1" applyFill="1" applyBorder="1" applyAlignment="1">
      <alignment vertical="center" wrapText="1" readingOrder="1"/>
    </xf>
    <xf numFmtId="164" fontId="8" fillId="0"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168" fontId="8" fillId="0" borderId="1" xfId="0" applyNumberFormat="1" applyFont="1" applyFill="1" applyBorder="1" applyAlignment="1">
      <alignment horizontal="center" wrapText="1" readingOrder="1"/>
    </xf>
    <xf numFmtId="0" fontId="6" fillId="7" borderId="0" xfId="0" applyFont="1" applyFill="1" applyBorder="1"/>
    <xf numFmtId="0" fontId="0" fillId="0" borderId="0" xfId="0" applyAlignment="1">
      <alignment wrapText="1"/>
    </xf>
    <xf numFmtId="0" fontId="3" fillId="0" borderId="0" xfId="0" applyFont="1"/>
    <xf numFmtId="0" fontId="17" fillId="13" borderId="54" xfId="0" applyNumberFormat="1" applyFont="1" applyFill="1" applyBorder="1" applyAlignment="1">
      <alignment horizontal="center" vertical="center" wrapText="1" readingOrder="1"/>
    </xf>
    <xf numFmtId="0" fontId="7" fillId="14" borderId="57" xfId="0" applyNumberFormat="1" applyFont="1" applyFill="1" applyBorder="1" applyAlignment="1">
      <alignment horizontal="center" vertical="center" wrapText="1" readingOrder="1"/>
    </xf>
    <xf numFmtId="0" fontId="14" fillId="0" borderId="58" xfId="0" applyFont="1" applyFill="1" applyBorder="1" applyAlignment="1">
      <alignment horizontal="center"/>
    </xf>
    <xf numFmtId="14" fontId="14" fillId="0" borderId="58" xfId="0" applyNumberFormat="1" applyFont="1" applyFill="1" applyBorder="1" applyAlignment="1">
      <alignment horizontal="center"/>
    </xf>
    <xf numFmtId="0" fontId="14" fillId="0" borderId="58" xfId="0" applyFont="1" applyBorder="1" applyAlignment="1">
      <alignment horizontal="center"/>
    </xf>
    <xf numFmtId="0" fontId="14" fillId="0" borderId="58" xfId="0" quotePrefix="1" applyFont="1" applyFill="1" applyBorder="1" applyAlignment="1">
      <alignment horizontal="center"/>
    </xf>
    <xf numFmtId="166" fontId="14" fillId="0" borderId="58" xfId="0" applyNumberFormat="1" applyFont="1" applyFill="1" applyBorder="1" applyAlignment="1">
      <alignment horizontal="center"/>
    </xf>
    <xf numFmtId="0" fontId="14" fillId="0" borderId="58" xfId="5" applyFont="1" applyFill="1" applyBorder="1" applyAlignment="1">
      <alignment horizontal="center" vertical="center"/>
    </xf>
    <xf numFmtId="0" fontId="0" fillId="0" borderId="0" xfId="0" applyFill="1"/>
    <xf numFmtId="0" fontId="14" fillId="0" borderId="0" xfId="5" applyFont="1" applyFill="1" applyBorder="1" applyAlignment="1">
      <alignment horizontal="center" vertical="center"/>
    </xf>
    <xf numFmtId="0" fontId="12" fillId="15" borderId="58" xfId="0" applyFont="1" applyFill="1" applyBorder="1" applyAlignment="1">
      <alignment horizontal="center" vertical="center"/>
    </xf>
    <xf numFmtId="0" fontId="14" fillId="15" borderId="58" xfId="0" applyFont="1" applyFill="1" applyBorder="1" applyAlignment="1">
      <alignment horizontal="center"/>
    </xf>
    <xf numFmtId="166" fontId="14" fillId="15" borderId="58" xfId="0" applyNumberFormat="1" applyFont="1" applyFill="1" applyBorder="1" applyAlignment="1">
      <alignment horizontal="center"/>
    </xf>
    <xf numFmtId="0" fontId="14" fillId="15" borderId="58" xfId="0" applyFont="1" applyFill="1" applyBorder="1" applyAlignment="1">
      <alignment horizontal="center" wrapText="1"/>
    </xf>
    <xf numFmtId="0" fontId="14" fillId="0" borderId="59" xfId="0" applyFont="1" applyBorder="1"/>
    <xf numFmtId="0" fontId="12" fillId="5" borderId="6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3" fontId="0" fillId="0" borderId="38" xfId="0" applyNumberFormat="1" applyBorder="1" applyAlignment="1">
      <alignment horizontal="center"/>
    </xf>
    <xf numFmtId="169" fontId="0" fillId="0" borderId="1" xfId="0" applyNumberFormat="1" applyBorder="1" applyAlignment="1">
      <alignment horizontal="center"/>
    </xf>
    <xf numFmtId="3" fontId="0" fillId="0" borderId="1" xfId="0" applyNumberFormat="1" applyBorder="1" applyAlignment="1">
      <alignment horizontal="center"/>
    </xf>
    <xf numFmtId="165" fontId="0" fillId="0" borderId="1" xfId="0" applyNumberFormat="1" applyBorder="1" applyAlignment="1">
      <alignment horizontal="center"/>
    </xf>
    <xf numFmtId="165" fontId="0" fillId="0" borderId="37" xfId="2" applyNumberFormat="1" applyFont="1" applyBorder="1" applyAlignment="1">
      <alignment horizontal="center"/>
    </xf>
    <xf numFmtId="3" fontId="0" fillId="0" borderId="20" xfId="0" applyNumberFormat="1" applyBorder="1" applyAlignment="1">
      <alignment horizontal="center"/>
    </xf>
    <xf numFmtId="0" fontId="0" fillId="0" borderId="38" xfId="0" applyBorder="1" applyAlignment="1">
      <alignment horizontal="center"/>
    </xf>
    <xf numFmtId="165" fontId="0" fillId="0" borderId="37" xfId="0" applyNumberFormat="1" applyBorder="1" applyAlignment="1">
      <alignment horizontal="center"/>
    </xf>
    <xf numFmtId="14" fontId="15" fillId="4" borderId="61" xfId="0" applyNumberFormat="1" applyFont="1" applyFill="1" applyBorder="1" applyAlignment="1">
      <alignment horizontal="center"/>
    </xf>
    <xf numFmtId="0" fontId="0" fillId="0" borderId="62" xfId="0" applyBorder="1" applyAlignment="1">
      <alignment horizontal="center"/>
    </xf>
    <xf numFmtId="0" fontId="0" fillId="0" borderId="46" xfId="0" applyBorder="1" applyAlignment="1">
      <alignment horizontal="center"/>
    </xf>
    <xf numFmtId="165" fontId="0" fillId="0" borderId="46" xfId="0" applyNumberFormat="1" applyBorder="1" applyAlignment="1">
      <alignment horizontal="center"/>
    </xf>
    <xf numFmtId="165" fontId="0" fillId="0" borderId="45" xfId="0" applyNumberFormat="1" applyBorder="1" applyAlignment="1">
      <alignment horizontal="center"/>
    </xf>
    <xf numFmtId="3" fontId="3" fillId="3" borderId="34" xfId="0" applyNumberFormat="1" applyFont="1" applyFill="1" applyBorder="1" applyAlignment="1">
      <alignment horizontal="center"/>
    </xf>
    <xf numFmtId="169" fontId="3" fillId="3" borderId="12" xfId="0" applyNumberFormat="1" applyFont="1" applyFill="1" applyBorder="1" applyAlignment="1">
      <alignment horizontal="center"/>
    </xf>
    <xf numFmtId="0" fontId="3" fillId="3" borderId="12" xfId="0" applyFont="1" applyFill="1" applyBorder="1" applyAlignment="1">
      <alignment horizontal="center"/>
    </xf>
    <xf numFmtId="165" fontId="3" fillId="3" borderId="12" xfId="2" applyNumberFormat="1" applyFont="1" applyFill="1" applyBorder="1" applyAlignment="1">
      <alignment horizontal="center"/>
    </xf>
    <xf numFmtId="165" fontId="3" fillId="3" borderId="35" xfId="2" applyNumberFormat="1" applyFont="1" applyFill="1" applyBorder="1" applyAlignment="1">
      <alignment horizontal="center"/>
    </xf>
    <xf numFmtId="3" fontId="3" fillId="3" borderId="36" xfId="0" applyNumberFormat="1" applyFont="1" applyFill="1" applyBorder="1" applyAlignment="1">
      <alignment horizontal="center"/>
    </xf>
    <xf numFmtId="3" fontId="3" fillId="3" borderId="13" xfId="0" applyNumberFormat="1" applyFont="1" applyFill="1" applyBorder="1" applyAlignment="1">
      <alignment horizontal="center"/>
    </xf>
    <xf numFmtId="169" fontId="0" fillId="0" borderId="1" xfId="0" applyNumberFormat="1" applyBorder="1"/>
    <xf numFmtId="166" fontId="0" fillId="0" borderId="0" xfId="0" applyNumberFormat="1"/>
    <xf numFmtId="166" fontId="3" fillId="5" borderId="18" xfId="0" applyNumberFormat="1" applyFont="1" applyFill="1" applyBorder="1" applyAlignment="1">
      <alignment horizontal="center" vertical="center" wrapText="1"/>
    </xf>
    <xf numFmtId="14" fontId="3" fillId="5" borderId="18" xfId="0" applyNumberFormat="1" applyFont="1" applyFill="1" applyBorder="1" applyAlignment="1">
      <alignment horizontal="center" vertical="center" wrapText="1"/>
    </xf>
    <xf numFmtId="3" fontId="0" fillId="0" borderId="1" xfId="0" applyNumberFormat="1" applyBorder="1" applyAlignment="1">
      <alignment horizontal="center" wrapText="1"/>
    </xf>
    <xf numFmtId="3" fontId="0" fillId="6" borderId="1" xfId="0" applyNumberFormat="1" applyFill="1" applyBorder="1" applyAlignment="1">
      <alignment horizontal="center" vertical="center"/>
    </xf>
    <xf numFmtId="14" fontId="19" fillId="4" borderId="1" xfId="3" applyNumberFormat="1" applyFont="1" applyFill="1" applyBorder="1" applyAlignment="1">
      <alignment horizontal="center" vertical="center" wrapText="1" readingOrder="1"/>
    </xf>
    <xf numFmtId="0" fontId="19" fillId="4" borderId="1" xfId="3" applyNumberFormat="1" applyFont="1" applyFill="1" applyBorder="1" applyAlignment="1">
      <alignment horizontal="center" vertical="center" wrapText="1" readingOrder="1"/>
    </xf>
    <xf numFmtId="164" fontId="19" fillId="4" borderId="1" xfId="3" applyNumberFormat="1" applyFont="1" applyFill="1" applyBorder="1" applyAlignment="1">
      <alignment horizontal="center" vertical="center" wrapText="1" readingOrder="1"/>
    </xf>
    <xf numFmtId="1" fontId="3" fillId="3" borderId="12" xfId="0" applyNumberFormat="1" applyFont="1" applyFill="1" applyBorder="1" applyAlignment="1">
      <alignment horizontal="center"/>
    </xf>
    <xf numFmtId="14" fontId="0" fillId="0" borderId="1" xfId="0" applyNumberFormat="1" applyBorder="1"/>
    <xf numFmtId="0" fontId="0" fillId="0" borderId="1" xfId="0" applyBorder="1" applyAlignment="1">
      <alignment horizontal="center" vertical="center"/>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3" fontId="0" fillId="3" borderId="1" xfId="0" applyNumberFormat="1" applyFill="1" applyBorder="1" applyAlignment="1">
      <alignment horizontal="center" vertical="center"/>
    </xf>
    <xf numFmtId="3" fontId="13" fillId="0" borderId="0" xfId="0" applyNumberFormat="1" applyFont="1" applyFill="1" applyBorder="1" applyAlignment="1">
      <alignment horizontal="center" wrapText="1"/>
    </xf>
    <xf numFmtId="3" fontId="0" fillId="0" borderId="32" xfId="0" applyNumberFormat="1" applyFill="1" applyBorder="1" applyAlignment="1">
      <alignment horizontal="center" vertical="center"/>
    </xf>
    <xf numFmtId="0" fontId="0" fillId="0" borderId="14" xfId="0" applyFont="1" applyBorder="1" applyAlignment="1">
      <alignment horizontal="center"/>
    </xf>
    <xf numFmtId="0" fontId="0" fillId="0" borderId="0" xfId="0" applyFont="1"/>
    <xf numFmtId="0" fontId="0" fillId="0" borderId="14" xfId="0" applyFont="1" applyBorder="1"/>
    <xf numFmtId="0" fontId="3" fillId="5" borderId="36"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5" xfId="0" applyFont="1" applyFill="1" applyBorder="1" applyAlignment="1">
      <alignment horizontal="center" vertical="center"/>
    </xf>
    <xf numFmtId="0" fontId="3" fillId="5" borderId="45" xfId="0" applyFont="1" applyFill="1" applyBorder="1" applyAlignment="1">
      <alignment horizontal="center" vertical="center" wrapText="1"/>
    </xf>
    <xf numFmtId="0" fontId="3" fillId="5" borderId="13" xfId="0" applyFont="1" applyFill="1" applyBorder="1" applyAlignment="1">
      <alignment horizontal="center" vertical="center" wrapText="1"/>
    </xf>
    <xf numFmtId="14" fontId="2" fillId="4" borderId="17" xfId="0" applyNumberFormat="1" applyFont="1" applyFill="1" applyBorder="1" applyAlignment="1">
      <alignment horizontal="center"/>
    </xf>
    <xf numFmtId="0" fontId="0" fillId="0" borderId="26" xfId="0" applyFont="1" applyBorder="1" applyAlignment="1">
      <alignment horizontal="center"/>
    </xf>
    <xf numFmtId="0" fontId="0" fillId="0" borderId="1" xfId="0" applyFont="1" applyBorder="1" applyAlignment="1">
      <alignment horizontal="center"/>
    </xf>
    <xf numFmtId="0" fontId="0" fillId="0" borderId="21" xfId="0" applyFont="1" applyBorder="1" applyAlignment="1">
      <alignment horizontal="center"/>
    </xf>
    <xf numFmtId="1" fontId="0" fillId="0" borderId="26" xfId="0" applyNumberFormat="1" applyFont="1" applyBorder="1" applyAlignment="1">
      <alignment horizontal="center"/>
    </xf>
    <xf numFmtId="0" fontId="0" fillId="0" borderId="18" xfId="0" applyFont="1" applyFill="1" applyBorder="1" applyAlignment="1">
      <alignment horizontal="center"/>
    </xf>
    <xf numFmtId="165" fontId="0" fillId="0" borderId="18" xfId="2" applyNumberFormat="1" applyFont="1" applyFill="1" applyBorder="1" applyAlignment="1">
      <alignment horizontal="center"/>
    </xf>
    <xf numFmtId="165" fontId="0" fillId="0" borderId="25" xfId="2" applyNumberFormat="1" applyFont="1" applyFill="1" applyBorder="1" applyAlignment="1">
      <alignment horizontal="center"/>
    </xf>
    <xf numFmtId="1" fontId="0" fillId="0" borderId="20" xfId="0" applyNumberFormat="1" applyFont="1" applyFill="1" applyBorder="1" applyAlignment="1">
      <alignment horizontal="center"/>
    </xf>
    <xf numFmtId="0" fontId="0" fillId="0" borderId="18" xfId="0" applyFont="1" applyBorder="1" applyAlignment="1">
      <alignment horizontal="center"/>
    </xf>
    <xf numFmtId="165" fontId="0" fillId="0" borderId="18" xfId="2" applyNumberFormat="1" applyFont="1" applyBorder="1" applyAlignment="1">
      <alignment horizontal="center"/>
    </xf>
    <xf numFmtId="165" fontId="0" fillId="0" borderId="39" xfId="2" applyNumberFormat="1" applyFont="1" applyBorder="1" applyAlignment="1">
      <alignment horizontal="center"/>
    </xf>
    <xf numFmtId="1" fontId="0" fillId="0" borderId="20" xfId="0" applyNumberFormat="1" applyFont="1" applyBorder="1" applyAlignment="1">
      <alignment horizontal="center"/>
    </xf>
    <xf numFmtId="3" fontId="0" fillId="0" borderId="20" xfId="2" applyNumberFormat="1" applyFont="1" applyBorder="1" applyAlignment="1">
      <alignment horizontal="center"/>
    </xf>
    <xf numFmtId="3" fontId="0" fillId="0" borderId="40" xfId="2" applyNumberFormat="1" applyFont="1" applyFill="1" applyBorder="1" applyAlignment="1">
      <alignment horizontal="center"/>
    </xf>
    <xf numFmtId="3" fontId="0" fillId="0" borderId="21" xfId="2" applyNumberFormat="1" applyFont="1" applyFill="1" applyBorder="1" applyAlignment="1">
      <alignment horizontal="center"/>
    </xf>
    <xf numFmtId="165" fontId="0" fillId="0" borderId="26" xfId="0" applyNumberFormat="1" applyFont="1" applyBorder="1" applyAlignment="1">
      <alignment horizontal="center"/>
    </xf>
    <xf numFmtId="165" fontId="0" fillId="0" borderId="27" xfId="0" applyNumberFormat="1" applyFont="1" applyBorder="1" applyAlignment="1">
      <alignment horizontal="center"/>
    </xf>
    <xf numFmtId="0" fontId="0" fillId="0" borderId="26" xfId="0" applyFont="1" applyFill="1" applyBorder="1" applyAlignment="1">
      <alignment horizontal="center"/>
    </xf>
    <xf numFmtId="0" fontId="0" fillId="0" borderId="1" xfId="0" applyFont="1" applyFill="1" applyBorder="1" applyAlignment="1">
      <alignment horizontal="center"/>
    </xf>
    <xf numFmtId="0" fontId="0" fillId="0" borderId="21" xfId="0" applyFont="1" applyFill="1" applyBorder="1" applyAlignment="1">
      <alignment horizontal="center"/>
    </xf>
    <xf numFmtId="1" fontId="0" fillId="0" borderId="26" xfId="0" applyNumberFormat="1" applyFont="1" applyFill="1" applyBorder="1" applyAlignment="1">
      <alignment horizontal="center"/>
    </xf>
    <xf numFmtId="165" fontId="0" fillId="0" borderId="39" xfId="2" applyNumberFormat="1" applyFont="1" applyFill="1" applyBorder="1" applyAlignment="1">
      <alignment horizontal="center"/>
    </xf>
    <xf numFmtId="3" fontId="0" fillId="0" borderId="20" xfId="2" applyNumberFormat="1" applyFont="1" applyFill="1" applyBorder="1" applyAlignment="1">
      <alignment horizontal="center"/>
    </xf>
    <xf numFmtId="14" fontId="2" fillId="4" borderId="63" xfId="0" applyNumberFormat="1" applyFont="1" applyFill="1" applyBorder="1" applyAlignment="1">
      <alignment horizontal="center"/>
    </xf>
    <xf numFmtId="0" fontId="0" fillId="0" borderId="39" xfId="0" applyFont="1" applyBorder="1" applyAlignment="1">
      <alignment horizontal="center"/>
    </xf>
    <xf numFmtId="3" fontId="14" fillId="0" borderId="25" xfId="2" applyNumberFormat="1" applyFont="1" applyBorder="1" applyAlignment="1">
      <alignment horizontal="center"/>
    </xf>
    <xf numFmtId="3" fontId="14" fillId="0" borderId="64" xfId="2" applyNumberFormat="1" applyFont="1" applyBorder="1" applyAlignment="1">
      <alignment horizontal="center"/>
    </xf>
    <xf numFmtId="3" fontId="12" fillId="5" borderId="5" xfId="0" applyNumberFormat="1" applyFont="1" applyFill="1" applyBorder="1" applyAlignment="1">
      <alignment horizontal="center"/>
    </xf>
    <xf numFmtId="0" fontId="0" fillId="0" borderId="21" xfId="0" applyFill="1" applyBorder="1" applyAlignment="1">
      <alignment horizontal="center"/>
    </xf>
    <xf numFmtId="3" fontId="0" fillId="0" borderId="20" xfId="0" applyNumberFormat="1" applyFill="1" applyBorder="1" applyAlignment="1">
      <alignment horizontal="center"/>
    </xf>
    <xf numFmtId="170" fontId="0" fillId="0" borderId="0" xfId="0" applyNumberFormat="1"/>
    <xf numFmtId="170" fontId="0" fillId="0" borderId="1" xfId="0" quotePrefix="1" applyNumberFormat="1" applyBorder="1" applyAlignment="1">
      <alignment horizontal="center"/>
    </xf>
    <xf numFmtId="49" fontId="14" fillId="0" borderId="58" xfId="0" quotePrefix="1" applyNumberFormat="1" applyFont="1" applyFill="1" applyBorder="1" applyAlignment="1">
      <alignment horizontal="center"/>
    </xf>
    <xf numFmtId="0" fontId="12" fillId="16" borderId="58" xfId="0" applyFont="1" applyFill="1" applyBorder="1" applyAlignment="1">
      <alignment horizontal="center" vertical="center"/>
    </xf>
    <xf numFmtId="14" fontId="14" fillId="16" borderId="58" xfId="0" applyNumberFormat="1" applyFont="1" applyFill="1" applyBorder="1" applyAlignment="1">
      <alignment horizontal="center"/>
    </xf>
    <xf numFmtId="0" fontId="14" fillId="16" borderId="58" xfId="0" applyFont="1" applyFill="1" applyBorder="1" applyAlignment="1">
      <alignment horizontal="center"/>
    </xf>
    <xf numFmtId="49" fontId="14" fillId="16" borderId="58" xfId="0" applyNumberFormat="1" applyFont="1" applyFill="1" applyBorder="1" applyAlignment="1">
      <alignment horizontal="center"/>
    </xf>
    <xf numFmtId="166" fontId="14" fillId="16" borderId="58" xfId="0" applyNumberFormat="1" applyFont="1" applyFill="1" applyBorder="1" applyAlignment="1">
      <alignment horizontal="center"/>
    </xf>
    <xf numFmtId="0" fontId="14" fillId="16" borderId="58" xfId="0" applyFont="1" applyFill="1" applyBorder="1" applyAlignment="1">
      <alignment horizontal="center" wrapText="1"/>
    </xf>
    <xf numFmtId="0" fontId="14" fillId="7" borderId="58" xfId="5" applyFont="1" applyFill="1" applyBorder="1" applyAlignment="1">
      <alignment horizontal="center" vertical="center"/>
    </xf>
    <xf numFmtId="0" fontId="12" fillId="5" borderId="35" xfId="0" applyFont="1" applyFill="1" applyBorder="1" applyAlignment="1">
      <alignment horizontal="center" vertical="center" wrapText="1"/>
    </xf>
    <xf numFmtId="0" fontId="14" fillId="0" borderId="4" xfId="0" applyFont="1" applyBorder="1"/>
    <xf numFmtId="14" fontId="15" fillId="4" borderId="24" xfId="0" applyNumberFormat="1" applyFont="1" applyFill="1" applyBorder="1" applyAlignment="1">
      <alignment horizontal="center"/>
    </xf>
    <xf numFmtId="14" fontId="15" fillId="4" borderId="65" xfId="0" applyNumberFormat="1" applyFont="1" applyFill="1" applyBorder="1" applyAlignment="1">
      <alignment horizontal="center"/>
    </xf>
    <xf numFmtId="0" fontId="12" fillId="5" borderId="66" xfId="0" applyFont="1" applyFill="1" applyBorder="1" applyAlignment="1">
      <alignment horizontal="center" vertical="center" wrapText="1"/>
    </xf>
    <xf numFmtId="0" fontId="12" fillId="5" borderId="67" xfId="0" applyFont="1" applyFill="1" applyBorder="1" applyAlignment="1">
      <alignment horizontal="center" vertical="center" wrapText="1"/>
    </xf>
    <xf numFmtId="0" fontId="12" fillId="5" borderId="68" xfId="0" applyFont="1" applyFill="1" applyBorder="1" applyAlignment="1">
      <alignment horizontal="center" vertical="center" wrapText="1"/>
    </xf>
    <xf numFmtId="3" fontId="3" fillId="3" borderId="69" xfId="0" applyNumberFormat="1" applyFont="1" applyFill="1" applyBorder="1" applyAlignment="1">
      <alignment horizontal="center"/>
    </xf>
    <xf numFmtId="169" fontId="3" fillId="3" borderId="47" xfId="0" applyNumberFormat="1" applyFont="1" applyFill="1" applyBorder="1" applyAlignment="1">
      <alignment horizontal="center"/>
    </xf>
    <xf numFmtId="169" fontId="3" fillId="3" borderId="47" xfId="1" applyNumberFormat="1" applyFont="1" applyFill="1" applyBorder="1" applyAlignment="1">
      <alignment horizontal="center"/>
    </xf>
    <xf numFmtId="3" fontId="3" fillId="3" borderId="70" xfId="1" applyNumberFormat="1" applyFont="1" applyFill="1" applyBorder="1" applyAlignment="1">
      <alignment horizontal="center"/>
    </xf>
    <xf numFmtId="3" fontId="0" fillId="0" borderId="8" xfId="0" applyNumberFormat="1" applyBorder="1" applyAlignment="1">
      <alignment horizontal="center"/>
    </xf>
    <xf numFmtId="169" fontId="0" fillId="0" borderId="71" xfId="0" applyNumberFormat="1" applyBorder="1" applyAlignment="1">
      <alignment horizontal="center"/>
    </xf>
    <xf numFmtId="0" fontId="0" fillId="0" borderId="71" xfId="0" applyFill="1" applyBorder="1" applyAlignment="1">
      <alignment horizontal="center"/>
    </xf>
    <xf numFmtId="0" fontId="0" fillId="0" borderId="9" xfId="0" applyFill="1" applyBorder="1" applyAlignment="1">
      <alignment horizontal="center"/>
    </xf>
    <xf numFmtId="3" fontId="0" fillId="0" borderId="26" xfId="0" applyNumberFormat="1" applyBorder="1" applyAlignment="1">
      <alignment horizontal="center"/>
    </xf>
    <xf numFmtId="0" fontId="0" fillId="0" borderId="27" xfId="0" applyFill="1" applyBorder="1" applyAlignment="1">
      <alignment horizontal="center"/>
    </xf>
    <xf numFmtId="0" fontId="0" fillId="0" borderId="15" xfId="0" applyBorder="1"/>
    <xf numFmtId="169" fontId="0" fillId="0" borderId="46" xfId="0" applyNumberFormat="1" applyBorder="1"/>
    <xf numFmtId="0" fontId="0" fillId="0" borderId="16" xfId="0" applyBorder="1" applyAlignment="1">
      <alignment horizontal="center"/>
    </xf>
    <xf numFmtId="1" fontId="0" fillId="0" borderId="39" xfId="0" applyNumberFormat="1" applyFill="1" applyBorder="1" applyAlignment="1">
      <alignment horizontal="center"/>
    </xf>
    <xf numFmtId="0" fontId="0" fillId="0" borderId="39" xfId="0" applyBorder="1" applyAlignment="1">
      <alignment horizontal="center"/>
    </xf>
    <xf numFmtId="0" fontId="0" fillId="0" borderId="37" xfId="0" applyBorder="1"/>
    <xf numFmtId="0" fontId="0" fillId="0" borderId="18" xfId="0" applyFill="1" applyBorder="1" applyAlignment="1">
      <alignment horizontal="center"/>
    </xf>
    <xf numFmtId="3" fontId="3" fillId="3" borderId="35" xfId="0" applyNumberFormat="1" applyFont="1" applyFill="1" applyBorder="1" applyAlignment="1">
      <alignment horizontal="center"/>
    </xf>
    <xf numFmtId="0" fontId="0" fillId="0" borderId="30" xfId="0" applyBorder="1"/>
    <xf numFmtId="0" fontId="0" fillId="0" borderId="31" xfId="0" applyBorder="1"/>
    <xf numFmtId="0" fontId="0" fillId="0" borderId="33" xfId="0" applyBorder="1"/>
    <xf numFmtId="3" fontId="3" fillId="3" borderId="12" xfId="0" applyNumberFormat="1" applyFont="1" applyFill="1" applyBorder="1" applyAlignment="1">
      <alignment horizontal="center"/>
    </xf>
    <xf numFmtId="0" fontId="5" fillId="0" borderId="0" xfId="3" applyNumberFormat="1" applyFont="1" applyFill="1" applyBorder="1" applyAlignment="1">
      <alignment wrapText="1" readingOrder="1"/>
    </xf>
    <xf numFmtId="0" fontId="6" fillId="0" borderId="0" xfId="3" applyFont="1" applyFill="1" applyBorder="1"/>
    <xf numFmtId="0" fontId="11" fillId="0" borderId="0" xfId="0" applyFont="1" applyFill="1" applyAlignment="1">
      <alignment horizontal="left"/>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2" fillId="4"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4" borderId="8" xfId="0" applyFont="1" applyFill="1" applyBorder="1" applyAlignment="1">
      <alignment horizontal="center" vertical="center" wrapText="1"/>
    </xf>
    <xf numFmtId="0" fontId="2" fillId="4" borderId="15" xfId="0" applyFont="1" applyFill="1" applyBorder="1" applyAlignment="1">
      <alignment horizontal="center" vertical="center"/>
    </xf>
    <xf numFmtId="0" fontId="2" fillId="4" borderId="39" xfId="0" applyNumberFormat="1" applyFont="1" applyFill="1" applyBorder="1" applyAlignment="1">
      <alignment horizontal="center" wrapText="1"/>
    </xf>
    <xf numFmtId="0" fontId="2" fillId="4" borderId="40" xfId="0" applyNumberFormat="1" applyFont="1" applyFill="1" applyBorder="1" applyAlignment="1">
      <alignment horizontal="center" wrapText="1"/>
    </xf>
    <xf numFmtId="0" fontId="2" fillId="4" borderId="41" xfId="0" applyNumberFormat="1" applyFont="1" applyFill="1" applyBorder="1" applyAlignment="1">
      <alignment horizontal="center" wrapText="1"/>
    </xf>
    <xf numFmtId="0" fontId="11" fillId="0" borderId="0" xfId="0" applyFont="1" applyAlignment="1">
      <alignment horizontal="left"/>
    </xf>
    <xf numFmtId="0" fontId="2" fillId="4" borderId="43" xfId="0" applyFont="1" applyFill="1" applyBorder="1" applyAlignment="1">
      <alignment horizontal="center"/>
    </xf>
    <xf numFmtId="0" fontId="2" fillId="4" borderId="44" xfId="0" applyFont="1" applyFill="1" applyBorder="1" applyAlignment="1">
      <alignment horizontal="center"/>
    </xf>
    <xf numFmtId="0" fontId="2" fillId="4" borderId="36" xfId="0" applyFont="1" applyFill="1" applyBorder="1" applyAlignment="1">
      <alignment horizontal="center"/>
    </xf>
    <xf numFmtId="0" fontId="2" fillId="4" borderId="13" xfId="0" applyFont="1" applyFill="1" applyBorder="1" applyAlignment="1">
      <alignment horizontal="center"/>
    </xf>
    <xf numFmtId="0" fontId="2" fillId="4" borderId="36" xfId="0" applyFont="1" applyFill="1" applyBorder="1" applyAlignment="1">
      <alignment horizontal="center" wrapText="1"/>
    </xf>
    <xf numFmtId="0" fontId="2" fillId="4" borderId="12" xfId="0" applyFont="1" applyFill="1" applyBorder="1" applyAlignment="1">
      <alignment horizontal="center" wrapText="1"/>
    </xf>
    <xf numFmtId="0" fontId="2" fillId="4" borderId="35" xfId="0" applyFont="1" applyFill="1" applyBorder="1" applyAlignment="1">
      <alignment horizontal="center" wrapText="1"/>
    </xf>
    <xf numFmtId="0" fontId="0" fillId="0" borderId="13" xfId="0" applyFont="1" applyBorder="1" applyAlignment="1">
      <alignment horizontal="center" wrapText="1"/>
    </xf>
    <xf numFmtId="0" fontId="2" fillId="4" borderId="7" xfId="0" applyFont="1" applyFill="1" applyBorder="1" applyAlignment="1">
      <alignment horizontal="center"/>
    </xf>
    <xf numFmtId="0" fontId="2" fillId="4" borderId="12" xfId="0" applyFont="1" applyFill="1" applyBorder="1" applyAlignment="1">
      <alignment horizontal="center"/>
    </xf>
    <xf numFmtId="0" fontId="2" fillId="4" borderId="35" xfId="0" applyFont="1" applyFill="1" applyBorder="1" applyAlignment="1">
      <alignment horizontal="center"/>
    </xf>
    <xf numFmtId="0" fontId="2" fillId="4" borderId="42" xfId="0" applyFont="1" applyFill="1" applyBorder="1" applyAlignment="1">
      <alignment horizontal="center"/>
    </xf>
    <xf numFmtId="0" fontId="2" fillId="4" borderId="3" xfId="0" applyFont="1" applyFill="1" applyBorder="1" applyAlignment="1">
      <alignment horizontal="center"/>
    </xf>
    <xf numFmtId="0" fontId="2" fillId="4" borderId="50" xfId="0" applyFont="1" applyFill="1" applyBorder="1" applyAlignment="1">
      <alignment horizontal="center" wrapText="1"/>
    </xf>
    <xf numFmtId="0" fontId="2" fillId="4" borderId="0" xfId="0" applyFont="1" applyFill="1" applyBorder="1" applyAlignment="1">
      <alignment horizontal="center" wrapText="1"/>
    </xf>
    <xf numFmtId="0" fontId="2" fillId="4" borderId="39" xfId="0" applyFont="1" applyFill="1" applyBorder="1" applyAlignment="1">
      <alignment horizontal="center" wrapText="1"/>
    </xf>
    <xf numFmtId="0" fontId="2" fillId="4" borderId="40" xfId="0" applyFont="1" applyFill="1" applyBorder="1" applyAlignment="1">
      <alignment horizontal="center" wrapText="1"/>
    </xf>
    <xf numFmtId="0" fontId="15" fillId="4" borderId="19" xfId="0" applyFont="1" applyFill="1" applyBorder="1" applyAlignment="1">
      <alignment horizontal="center" wrapText="1"/>
    </xf>
    <xf numFmtId="0" fontId="15" fillId="4" borderId="42" xfId="0" applyFont="1" applyFill="1" applyBorder="1" applyAlignment="1">
      <alignment horizontal="center"/>
    </xf>
    <xf numFmtId="0" fontId="15" fillId="4" borderId="3" xfId="0" applyFont="1" applyFill="1" applyBorder="1" applyAlignment="1">
      <alignment horizontal="center"/>
    </xf>
    <xf numFmtId="0" fontId="15" fillId="4" borderId="4" xfId="0" applyFont="1" applyFill="1" applyBorder="1" applyAlignment="1">
      <alignment horizontal="center"/>
    </xf>
    <xf numFmtId="0" fontId="15" fillId="4" borderId="5" xfId="0" applyFont="1" applyFill="1" applyBorder="1" applyAlignment="1">
      <alignment horizontal="center"/>
    </xf>
    <xf numFmtId="0" fontId="15" fillId="4" borderId="6" xfId="0" applyFont="1" applyFill="1" applyBorder="1" applyAlignment="1">
      <alignment horizontal="center"/>
    </xf>
    <xf numFmtId="0" fontId="18" fillId="0" borderId="0" xfId="0" applyFont="1" applyAlignment="1">
      <alignment horizontal="left"/>
    </xf>
    <xf numFmtId="0" fontId="15" fillId="4" borderId="50" xfId="0" applyFont="1" applyFill="1" applyBorder="1" applyAlignment="1">
      <alignment horizontal="center" wrapText="1"/>
    </xf>
    <xf numFmtId="0" fontId="15" fillId="4" borderId="0" xfId="0" applyFont="1" applyFill="1" applyBorder="1" applyAlignment="1">
      <alignment horizontal="center" wrapText="1"/>
    </xf>
    <xf numFmtId="0" fontId="2" fillId="4" borderId="50" xfId="0" applyFont="1" applyFill="1" applyBorder="1" applyAlignment="1">
      <alignment horizontal="center"/>
    </xf>
    <xf numFmtId="0" fontId="2" fillId="4" borderId="0" xfId="0" applyFont="1" applyFill="1" applyBorder="1" applyAlignment="1">
      <alignment horizontal="center"/>
    </xf>
    <xf numFmtId="0" fontId="5" fillId="0" borderId="0" xfId="0" applyNumberFormat="1" applyFont="1" applyFill="1" applyBorder="1" applyAlignment="1">
      <alignment horizontal="left" wrapText="1" readingOrder="1"/>
    </xf>
    <xf numFmtId="0" fontId="7" fillId="9" borderId="52" xfId="0" applyNumberFormat="1" applyFont="1" applyFill="1" applyBorder="1" applyAlignment="1">
      <alignment horizontal="center" vertical="center" wrapText="1" readingOrder="1"/>
    </xf>
    <xf numFmtId="0" fontId="6" fillId="0" borderId="51" xfId="0" applyNumberFormat="1" applyFont="1" applyFill="1" applyBorder="1" applyAlignment="1">
      <alignment vertical="top" wrapText="1"/>
    </xf>
    <xf numFmtId="0" fontId="7" fillId="10" borderId="52" xfId="0" applyNumberFormat="1" applyFont="1" applyFill="1" applyBorder="1" applyAlignment="1">
      <alignment horizontal="center" vertical="center" wrapText="1" readingOrder="1"/>
    </xf>
    <xf numFmtId="0" fontId="7" fillId="11" borderId="52" xfId="0" applyNumberFormat="1" applyFont="1" applyFill="1" applyBorder="1" applyAlignment="1">
      <alignment horizontal="center" vertical="center" wrapText="1" readingOrder="1"/>
    </xf>
    <xf numFmtId="0" fontId="7" fillId="12" borderId="52" xfId="0" applyNumberFormat="1" applyFont="1" applyFill="1" applyBorder="1" applyAlignment="1">
      <alignment horizontal="center" vertical="center" wrapText="1" readingOrder="1"/>
    </xf>
    <xf numFmtId="0" fontId="8" fillId="7" borderId="0" xfId="0" applyNumberFormat="1" applyFont="1" applyFill="1" applyBorder="1" applyAlignment="1">
      <alignment vertical="center" wrapText="1" readingOrder="1"/>
    </xf>
    <xf numFmtId="0" fontId="6" fillId="7" borderId="0" xfId="0" applyNumberFormat="1" applyFont="1" applyFill="1" applyBorder="1" applyAlignment="1">
      <alignment vertical="top" wrapText="1"/>
    </xf>
    <xf numFmtId="0" fontId="5" fillId="0" borderId="53" xfId="0" applyNumberFormat="1" applyFont="1" applyFill="1" applyBorder="1" applyAlignment="1">
      <alignment horizontal="left" wrapText="1" readingOrder="1"/>
    </xf>
    <xf numFmtId="0" fontId="17" fillId="13" borderId="54" xfId="0" applyNumberFormat="1" applyFont="1" applyFill="1" applyBorder="1" applyAlignment="1">
      <alignment horizontal="center" vertical="center" wrapText="1" readingOrder="1"/>
    </xf>
    <xf numFmtId="0" fontId="17" fillId="13" borderId="55" xfId="0" applyNumberFormat="1" applyFont="1" applyFill="1" applyBorder="1" applyAlignment="1">
      <alignment horizontal="center" vertical="center" wrapText="1" readingOrder="1"/>
    </xf>
    <xf numFmtId="0" fontId="17" fillId="13" borderId="56" xfId="0" applyNumberFormat="1" applyFont="1" applyFill="1" applyBorder="1" applyAlignment="1">
      <alignment horizontal="center" vertical="center" wrapText="1" readingOrder="1"/>
    </xf>
    <xf numFmtId="0" fontId="17" fillId="13" borderId="53" xfId="0" applyNumberFormat="1" applyFont="1" applyFill="1" applyBorder="1" applyAlignment="1">
      <alignment horizontal="center" vertical="center" wrapText="1" readingOrder="1"/>
    </xf>
  </cellXfs>
  <cellStyles count="9">
    <cellStyle name="Comma" xfId="1" builtinId="3"/>
    <cellStyle name="Normal" xfId="0" builtinId="0"/>
    <cellStyle name="Normal 2" xfId="4"/>
    <cellStyle name="Normal 3" xfId="5"/>
    <cellStyle name="Normal 3 2" xfId="6"/>
    <cellStyle name="Normal 4" xfId="3"/>
    <cellStyle name="Normal 4 2" xfId="8"/>
    <cellStyle name="Percent" xfId="2" builtinId="5"/>
    <cellStyle name="Percent 2" xfId="7"/>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Mod Volume and LTV Compliance by Month</a:t>
            </a:r>
          </a:p>
        </c:rich>
      </c:tx>
      <c:overlay val="0"/>
    </c:title>
    <c:autoTitleDeleted val="0"/>
    <c:plotArea>
      <c:layout/>
      <c:lineChart>
        <c:grouping val="standard"/>
        <c:varyColors val="0"/>
        <c:ser>
          <c:idx val="0"/>
          <c:order val="0"/>
          <c:tx>
            <c:strRef>
              <c:f>'Mod Forgiveness-Summary'!$F$4</c:f>
              <c:strCache>
                <c:ptCount val="1"/>
                <c:pt idx="0">
                  <c:v>Total Mods with Earned Forgiveness</c:v>
                </c:pt>
              </c:strCache>
            </c:strRef>
          </c:tx>
          <c:cat>
            <c:numRef>
              <c:f>'Mod Forgiveness-Summary'!$C$5:$C$7</c:f>
              <c:numCache>
                <c:formatCode>m/d/yyyy</c:formatCode>
                <c:ptCount val="3"/>
                <c:pt idx="0">
                  <c:v>42035</c:v>
                </c:pt>
                <c:pt idx="1">
                  <c:v>42063</c:v>
                </c:pt>
                <c:pt idx="2">
                  <c:v>42094</c:v>
                </c:pt>
              </c:numCache>
            </c:numRef>
          </c:cat>
          <c:val>
            <c:numRef>
              <c:f>'Mod Forgiveness-Summary'!$F$5:$F$7</c:f>
              <c:numCache>
                <c:formatCode>#,##0</c:formatCode>
                <c:ptCount val="3"/>
                <c:pt idx="0">
                  <c:v>120</c:v>
                </c:pt>
                <c:pt idx="1">
                  <c:v>165</c:v>
                </c:pt>
                <c:pt idx="2">
                  <c:v>190</c:v>
                </c:pt>
              </c:numCache>
            </c:numRef>
          </c:val>
          <c:smooth val="0"/>
        </c:ser>
        <c:dLbls>
          <c:showLegendKey val="0"/>
          <c:showVal val="0"/>
          <c:showCatName val="0"/>
          <c:showSerName val="0"/>
          <c:showPercent val="0"/>
          <c:showBubbleSize val="0"/>
        </c:dLbls>
        <c:marker val="1"/>
        <c:smooth val="0"/>
        <c:axId val="118030336"/>
        <c:axId val="118031872"/>
      </c:lineChart>
      <c:lineChart>
        <c:grouping val="standard"/>
        <c:varyColors val="0"/>
        <c:ser>
          <c:idx val="1"/>
          <c:order val="1"/>
          <c:tx>
            <c:strRef>
              <c:f>'Mod Forgiveness-Summary'!$K$3:$K$4</c:f>
              <c:strCache>
                <c:ptCount val="1"/>
                <c:pt idx="0">
                  <c:v>Initial Compliance %</c:v>
                </c:pt>
              </c:strCache>
            </c:strRef>
          </c:tx>
          <c:cat>
            <c:numRef>
              <c:f>'Mod Forgiveness-Summary'!$C$5:$C$7</c:f>
              <c:numCache>
                <c:formatCode>m/d/yyyy</c:formatCode>
                <c:ptCount val="3"/>
                <c:pt idx="0">
                  <c:v>42035</c:v>
                </c:pt>
                <c:pt idx="1">
                  <c:v>42063</c:v>
                </c:pt>
                <c:pt idx="2">
                  <c:v>42094</c:v>
                </c:pt>
              </c:numCache>
            </c:numRef>
          </c:cat>
          <c:val>
            <c:numRef>
              <c:f>'Mod Forgiveness-Summary'!$K$5:$K$7</c:f>
              <c:numCache>
                <c:formatCode>0.0%</c:formatCode>
                <c:ptCount val="3"/>
                <c:pt idx="0">
                  <c:v>0.8833333333333333</c:v>
                </c:pt>
                <c:pt idx="1">
                  <c:v>0.92121212121212126</c:v>
                </c:pt>
                <c:pt idx="2">
                  <c:v>0.92105263157894735</c:v>
                </c:pt>
              </c:numCache>
            </c:numRef>
          </c:val>
          <c:smooth val="0"/>
        </c:ser>
        <c:ser>
          <c:idx val="2"/>
          <c:order val="2"/>
          <c:tx>
            <c:strRef>
              <c:f>'Mod Forgiveness-Summary'!$L$3:$L$4</c:f>
              <c:strCache>
                <c:ptCount val="1"/>
                <c:pt idx="0">
                  <c:v>Final Compliance %</c:v>
                </c:pt>
              </c:strCache>
            </c:strRef>
          </c:tx>
          <c:cat>
            <c:numRef>
              <c:f>'Mod Forgiveness-Summary'!$C$5:$C$7</c:f>
              <c:numCache>
                <c:formatCode>m/d/yyyy</c:formatCode>
                <c:ptCount val="3"/>
                <c:pt idx="0">
                  <c:v>42035</c:v>
                </c:pt>
                <c:pt idx="1">
                  <c:v>42063</c:v>
                </c:pt>
                <c:pt idx="2">
                  <c:v>42094</c:v>
                </c:pt>
              </c:numCache>
            </c:numRef>
          </c:cat>
          <c:val>
            <c:numRef>
              <c:f>'Mod Forgiveness-Summary'!$L$5:$L$7</c:f>
              <c:numCache>
                <c:formatCode>0.0%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20846208"/>
        <c:axId val="120844288"/>
      </c:lineChart>
      <c:catAx>
        <c:axId val="118030336"/>
        <c:scaling>
          <c:orientation val="minMax"/>
        </c:scaling>
        <c:delete val="0"/>
        <c:axPos val="b"/>
        <c:numFmt formatCode="m/d/yyyy" sourceLinked="1"/>
        <c:majorTickMark val="out"/>
        <c:minorTickMark val="none"/>
        <c:tickLblPos val="nextTo"/>
        <c:txPr>
          <a:bodyPr rot="-2700000"/>
          <a:lstStyle/>
          <a:p>
            <a:pPr>
              <a:defRPr/>
            </a:pPr>
            <a:endParaRPr lang="en-US"/>
          </a:p>
        </c:txPr>
        <c:crossAx val="118031872"/>
        <c:crosses val="autoZero"/>
        <c:auto val="0"/>
        <c:lblAlgn val="ctr"/>
        <c:lblOffset val="100"/>
        <c:tickLblSkip val="1"/>
        <c:noMultiLvlLbl val="1"/>
      </c:catAx>
      <c:valAx>
        <c:axId val="118031872"/>
        <c:scaling>
          <c:orientation val="minMax"/>
        </c:scaling>
        <c:delete val="0"/>
        <c:axPos val="l"/>
        <c:majorGridlines/>
        <c:title>
          <c:tx>
            <c:rich>
              <a:bodyPr rot="-5400000" vert="horz"/>
              <a:lstStyle/>
              <a:p>
                <a:pPr>
                  <a:defRPr/>
                </a:pPr>
                <a:r>
                  <a:rPr lang="en-US"/>
                  <a:t>Mod Volume</a:t>
                </a:r>
              </a:p>
            </c:rich>
          </c:tx>
          <c:overlay val="0"/>
        </c:title>
        <c:numFmt formatCode="#,##0" sourceLinked="1"/>
        <c:majorTickMark val="out"/>
        <c:minorTickMark val="none"/>
        <c:tickLblPos val="nextTo"/>
        <c:crossAx val="118030336"/>
        <c:crosses val="autoZero"/>
        <c:crossBetween val="between"/>
      </c:valAx>
      <c:valAx>
        <c:axId val="120844288"/>
        <c:scaling>
          <c:orientation val="minMax"/>
          <c:max val="1"/>
        </c:scaling>
        <c:delete val="0"/>
        <c:axPos val="r"/>
        <c:title>
          <c:tx>
            <c:rich>
              <a:bodyPr rot="-5400000" vert="horz"/>
              <a:lstStyle/>
              <a:p>
                <a:pPr>
                  <a:defRPr/>
                </a:pPr>
                <a:r>
                  <a:rPr lang="en-US"/>
                  <a:t>Compliance %</a:t>
                </a:r>
              </a:p>
            </c:rich>
          </c:tx>
          <c:overlay val="0"/>
        </c:title>
        <c:numFmt formatCode="0.0%" sourceLinked="1"/>
        <c:majorTickMark val="out"/>
        <c:minorTickMark val="none"/>
        <c:tickLblPos val="nextTo"/>
        <c:crossAx val="120846208"/>
        <c:crosses val="max"/>
        <c:crossBetween val="between"/>
      </c:valAx>
      <c:dateAx>
        <c:axId val="120846208"/>
        <c:scaling>
          <c:orientation val="minMax"/>
        </c:scaling>
        <c:delete val="1"/>
        <c:axPos val="b"/>
        <c:numFmt formatCode="m/d/yyyy" sourceLinked="1"/>
        <c:majorTickMark val="out"/>
        <c:minorTickMark val="none"/>
        <c:tickLblPos val="none"/>
        <c:crossAx val="120844288"/>
        <c:crosses val="autoZero"/>
        <c:auto val="1"/>
        <c:lblOffset val="100"/>
        <c:baseTimeUnit val="months"/>
      </c:date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Principal Forgiveness Volume</a:t>
            </a:r>
            <a:r>
              <a:rPr lang="en-US" sz="1000" baseline="0"/>
              <a:t> by Total Mod Production</a:t>
            </a:r>
            <a:endParaRPr lang="en-US" sz="1000"/>
          </a:p>
        </c:rich>
      </c:tx>
      <c:overlay val="0"/>
    </c:title>
    <c:autoTitleDeleted val="0"/>
    <c:plotArea>
      <c:layout>
        <c:manualLayout>
          <c:layoutTarget val="inner"/>
          <c:xMode val="edge"/>
          <c:yMode val="edge"/>
          <c:x val="9.0260207567074965E-2"/>
          <c:y val="0.1433597757149366"/>
          <c:w val="0.88612880948928274"/>
          <c:h val="0.50927684558599506"/>
        </c:manualLayout>
      </c:layout>
      <c:barChart>
        <c:barDir val="col"/>
        <c:grouping val="clustered"/>
        <c:varyColors val="0"/>
        <c:ser>
          <c:idx val="0"/>
          <c:order val="0"/>
          <c:tx>
            <c:strRef>
              <c:f>'Mod Forgiveness-Summary'!$D$3:$D$4</c:f>
              <c:strCache>
                <c:ptCount val="1"/>
                <c:pt idx="0">
                  <c:v>Total Modifications</c:v>
                </c:pt>
              </c:strCache>
            </c:strRef>
          </c:tx>
          <c:invertIfNegative val="0"/>
          <c:cat>
            <c:numRef>
              <c:f>'Mod Forgiveness-Summary'!$C$5:$C$7</c:f>
              <c:numCache>
                <c:formatCode>m/d/yyyy</c:formatCode>
                <c:ptCount val="3"/>
                <c:pt idx="0">
                  <c:v>42035</c:v>
                </c:pt>
                <c:pt idx="1">
                  <c:v>42063</c:v>
                </c:pt>
                <c:pt idx="2">
                  <c:v>42094</c:v>
                </c:pt>
              </c:numCache>
            </c:numRef>
          </c:cat>
          <c:val>
            <c:numRef>
              <c:f>'Mod Forgiveness-Summary'!$D$5:$D$7</c:f>
              <c:numCache>
                <c:formatCode>#,##0</c:formatCode>
                <c:ptCount val="3"/>
                <c:pt idx="0">
                  <c:v>225</c:v>
                </c:pt>
                <c:pt idx="1">
                  <c:v>278</c:v>
                </c:pt>
                <c:pt idx="2">
                  <c:v>338</c:v>
                </c:pt>
              </c:numCache>
            </c:numRef>
          </c:val>
        </c:ser>
        <c:ser>
          <c:idx val="1"/>
          <c:order val="1"/>
          <c:tx>
            <c:strRef>
              <c:f>'Mod Forgiveness-Summary'!$F$4</c:f>
              <c:strCache>
                <c:ptCount val="1"/>
                <c:pt idx="0">
                  <c:v>Total Mods with Earned Forgiveness</c:v>
                </c:pt>
              </c:strCache>
            </c:strRef>
          </c:tx>
          <c:invertIfNegative val="0"/>
          <c:cat>
            <c:numRef>
              <c:f>'Mod Forgiveness-Summary'!$C$5:$C$7</c:f>
              <c:numCache>
                <c:formatCode>m/d/yyyy</c:formatCode>
                <c:ptCount val="3"/>
                <c:pt idx="0">
                  <c:v>42035</c:v>
                </c:pt>
                <c:pt idx="1">
                  <c:v>42063</c:v>
                </c:pt>
                <c:pt idx="2">
                  <c:v>42094</c:v>
                </c:pt>
              </c:numCache>
            </c:numRef>
          </c:cat>
          <c:val>
            <c:numRef>
              <c:f>'Mod Forgiveness-Summary'!$F$5:$F$7</c:f>
              <c:numCache>
                <c:formatCode>#,##0</c:formatCode>
                <c:ptCount val="3"/>
                <c:pt idx="0">
                  <c:v>120</c:v>
                </c:pt>
                <c:pt idx="1">
                  <c:v>165</c:v>
                </c:pt>
                <c:pt idx="2">
                  <c:v>190</c:v>
                </c:pt>
              </c:numCache>
            </c:numRef>
          </c:val>
        </c:ser>
        <c:ser>
          <c:idx val="2"/>
          <c:order val="2"/>
          <c:tx>
            <c:strRef>
              <c:f>'Mod Forgiveness-Summary'!$E$4</c:f>
              <c:strCache>
                <c:ptCount val="1"/>
                <c:pt idx="0">
                  <c:v>Total Mods without Earned Forgiveness</c:v>
                </c:pt>
              </c:strCache>
            </c:strRef>
          </c:tx>
          <c:invertIfNegative val="0"/>
          <c:cat>
            <c:numRef>
              <c:f>'Mod Forgiveness-Summary'!$C$5:$C$7</c:f>
              <c:numCache>
                <c:formatCode>m/d/yyyy</c:formatCode>
                <c:ptCount val="3"/>
                <c:pt idx="0">
                  <c:v>42035</c:v>
                </c:pt>
                <c:pt idx="1">
                  <c:v>42063</c:v>
                </c:pt>
                <c:pt idx="2">
                  <c:v>42094</c:v>
                </c:pt>
              </c:numCache>
            </c:numRef>
          </c:cat>
          <c:val>
            <c:numRef>
              <c:f>'Mod Forgiveness-Summary'!$E$5:$E$7</c:f>
              <c:numCache>
                <c:formatCode>#,##0</c:formatCode>
                <c:ptCount val="3"/>
                <c:pt idx="0">
                  <c:v>105</c:v>
                </c:pt>
                <c:pt idx="1">
                  <c:v>113</c:v>
                </c:pt>
                <c:pt idx="2">
                  <c:v>148</c:v>
                </c:pt>
              </c:numCache>
            </c:numRef>
          </c:val>
        </c:ser>
        <c:dLbls>
          <c:showLegendKey val="0"/>
          <c:showVal val="0"/>
          <c:showCatName val="0"/>
          <c:showSerName val="0"/>
          <c:showPercent val="0"/>
          <c:showBubbleSize val="0"/>
        </c:dLbls>
        <c:gapWidth val="150"/>
        <c:axId val="67242240"/>
        <c:axId val="67248128"/>
      </c:barChart>
      <c:catAx>
        <c:axId val="67242240"/>
        <c:scaling>
          <c:orientation val="minMax"/>
        </c:scaling>
        <c:delete val="0"/>
        <c:axPos val="b"/>
        <c:numFmt formatCode="m/d/yyyy" sourceLinked="1"/>
        <c:majorTickMark val="out"/>
        <c:minorTickMark val="none"/>
        <c:tickLblPos val="nextTo"/>
        <c:txPr>
          <a:bodyPr rot="-2700000"/>
          <a:lstStyle/>
          <a:p>
            <a:pPr>
              <a:defRPr/>
            </a:pPr>
            <a:endParaRPr lang="en-US"/>
          </a:p>
        </c:txPr>
        <c:crossAx val="67248128"/>
        <c:crosses val="autoZero"/>
        <c:auto val="0"/>
        <c:lblAlgn val="ctr"/>
        <c:lblOffset val="100"/>
        <c:tickLblSkip val="1"/>
        <c:noMultiLvlLbl val="1"/>
      </c:catAx>
      <c:valAx>
        <c:axId val="67248128"/>
        <c:scaling>
          <c:orientation val="minMax"/>
        </c:scaling>
        <c:delete val="0"/>
        <c:axPos val="l"/>
        <c:majorGridlines/>
        <c:title>
          <c:tx>
            <c:rich>
              <a:bodyPr rot="-5400000" vert="horz"/>
              <a:lstStyle/>
              <a:p>
                <a:pPr>
                  <a:defRPr/>
                </a:pPr>
                <a:r>
                  <a:rPr lang="en-US"/>
                  <a:t>Loan Count</a:t>
                </a:r>
              </a:p>
            </c:rich>
          </c:tx>
          <c:overlay val="0"/>
        </c:title>
        <c:numFmt formatCode="#,##0" sourceLinked="1"/>
        <c:majorTickMark val="out"/>
        <c:minorTickMark val="none"/>
        <c:tickLblPos val="nextTo"/>
        <c:crossAx val="67242240"/>
        <c:crosses val="autoZero"/>
        <c:crossBetween val="between"/>
      </c:valAx>
    </c:plotArea>
    <c:legend>
      <c:legendPos val="b"/>
      <c:layout>
        <c:manualLayout>
          <c:xMode val="edge"/>
          <c:yMode val="edge"/>
          <c:x val="2.9775697352155874E-2"/>
          <c:y val="0.81955170939095856"/>
          <c:w val="0.93830215230081171"/>
          <c:h val="0.1538242224514268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Initial Compliance by UPB Band</a:t>
            </a:r>
            <a:endParaRPr lang="en-US" sz="1000">
              <a:effectLst/>
            </a:endParaRPr>
          </a:p>
        </c:rich>
      </c:tx>
      <c:overlay val="0"/>
    </c:title>
    <c:autoTitleDeleted val="0"/>
    <c:plotArea>
      <c:layout/>
      <c:lineChart>
        <c:grouping val="standard"/>
        <c:varyColors val="0"/>
        <c:ser>
          <c:idx val="0"/>
          <c:order val="0"/>
          <c:tx>
            <c:strRef>
              <c:f>'FCL Bid-Summary'!$G$3:$L$3</c:f>
              <c:strCache>
                <c:ptCount val="1"/>
                <c:pt idx="0">
                  <c:v>UPB &lt;= $150k</c:v>
                </c:pt>
              </c:strCache>
            </c:strRef>
          </c:tx>
          <c:cat>
            <c:numRef>
              <c:f>'FCL Bid-Summary'!$B$5:$B$7</c:f>
              <c:numCache>
                <c:formatCode>m/d/yyyy</c:formatCode>
                <c:ptCount val="3"/>
                <c:pt idx="0">
                  <c:v>42035</c:v>
                </c:pt>
                <c:pt idx="1">
                  <c:v>42063</c:v>
                </c:pt>
                <c:pt idx="2">
                  <c:v>42094</c:v>
                </c:pt>
              </c:numCache>
            </c:numRef>
          </c:cat>
          <c:val>
            <c:numRef>
              <c:f>'FCL Bid-Summary'!$L$5:$L$7</c:f>
              <c:numCache>
                <c:formatCode>0.0%</c:formatCode>
                <c:ptCount val="3"/>
                <c:pt idx="0">
                  <c:v>0.91208791208791207</c:v>
                </c:pt>
                <c:pt idx="1">
                  <c:v>0.89032258064516134</c:v>
                </c:pt>
                <c:pt idx="2">
                  <c:v>0.86842105263157898</c:v>
                </c:pt>
              </c:numCache>
            </c:numRef>
          </c:val>
          <c:smooth val="0"/>
        </c:ser>
        <c:ser>
          <c:idx val="1"/>
          <c:order val="1"/>
          <c:tx>
            <c:strRef>
              <c:f>'FCL Bid-Summary'!$N$3:$S$3</c:f>
              <c:strCache>
                <c:ptCount val="1"/>
                <c:pt idx="0">
                  <c:v>UPB &gt; $150k to &lt;= $450k</c:v>
                </c:pt>
              </c:strCache>
            </c:strRef>
          </c:tx>
          <c:cat>
            <c:numRef>
              <c:f>'FCL Bid-Summary'!$B$5:$B$7</c:f>
              <c:numCache>
                <c:formatCode>m/d/yyyy</c:formatCode>
                <c:ptCount val="3"/>
                <c:pt idx="0">
                  <c:v>42035</c:v>
                </c:pt>
                <c:pt idx="1">
                  <c:v>42063</c:v>
                </c:pt>
                <c:pt idx="2">
                  <c:v>42094</c:v>
                </c:pt>
              </c:numCache>
            </c:numRef>
          </c:cat>
          <c:val>
            <c:numRef>
              <c:f>'FCL Bid-Summary'!$S$5:$S$7</c:f>
              <c:numCache>
                <c:formatCode>0.0%</c:formatCode>
                <c:ptCount val="3"/>
                <c:pt idx="0">
                  <c:v>0.91335740072202165</c:v>
                </c:pt>
                <c:pt idx="1">
                  <c:v>0.91500000000000004</c:v>
                </c:pt>
                <c:pt idx="2">
                  <c:v>0.85981308411214952</c:v>
                </c:pt>
              </c:numCache>
            </c:numRef>
          </c:val>
          <c:smooth val="0"/>
        </c:ser>
        <c:ser>
          <c:idx val="2"/>
          <c:order val="2"/>
          <c:tx>
            <c:strRef>
              <c:f>'FCL Bid-Summary'!$U$3:$Z$3</c:f>
              <c:strCache>
                <c:ptCount val="1"/>
                <c:pt idx="0">
                  <c:v>UPB &gt; $450k</c:v>
                </c:pt>
              </c:strCache>
            </c:strRef>
          </c:tx>
          <c:cat>
            <c:numRef>
              <c:f>'FCL Bid-Summary'!$B$5:$B$7</c:f>
              <c:numCache>
                <c:formatCode>m/d/yyyy</c:formatCode>
                <c:ptCount val="3"/>
                <c:pt idx="0">
                  <c:v>42035</c:v>
                </c:pt>
                <c:pt idx="1">
                  <c:v>42063</c:v>
                </c:pt>
                <c:pt idx="2">
                  <c:v>42094</c:v>
                </c:pt>
              </c:numCache>
            </c:numRef>
          </c:cat>
          <c:val>
            <c:numRef>
              <c:f>'FCL Bid-Summary'!$Z$5:$Z$7</c:f>
              <c:numCache>
                <c:formatCode>0.0%</c:formatCode>
                <c:ptCount val="3"/>
                <c:pt idx="0">
                  <c:v>0.96551724137931039</c:v>
                </c:pt>
                <c:pt idx="1">
                  <c:v>0.97222222222222221</c:v>
                </c:pt>
                <c:pt idx="2">
                  <c:v>0.93181818181818177</c:v>
                </c:pt>
              </c:numCache>
            </c:numRef>
          </c:val>
          <c:smooth val="0"/>
        </c:ser>
        <c:dLbls>
          <c:showLegendKey val="0"/>
          <c:showVal val="0"/>
          <c:showCatName val="0"/>
          <c:showSerName val="0"/>
          <c:showPercent val="0"/>
          <c:showBubbleSize val="0"/>
        </c:dLbls>
        <c:marker val="1"/>
        <c:smooth val="0"/>
        <c:axId val="75350016"/>
        <c:axId val="75351552"/>
      </c:lineChart>
      <c:catAx>
        <c:axId val="75350016"/>
        <c:scaling>
          <c:orientation val="minMax"/>
        </c:scaling>
        <c:delete val="0"/>
        <c:axPos val="b"/>
        <c:numFmt formatCode="m/d/yyyy" sourceLinked="1"/>
        <c:majorTickMark val="out"/>
        <c:minorTickMark val="none"/>
        <c:tickLblPos val="nextTo"/>
        <c:txPr>
          <a:bodyPr rot="-2700000"/>
          <a:lstStyle/>
          <a:p>
            <a:pPr>
              <a:defRPr/>
            </a:pPr>
            <a:endParaRPr lang="en-US"/>
          </a:p>
        </c:txPr>
        <c:crossAx val="75351552"/>
        <c:crosses val="autoZero"/>
        <c:auto val="0"/>
        <c:lblAlgn val="ctr"/>
        <c:lblOffset val="100"/>
        <c:noMultiLvlLbl val="1"/>
      </c:catAx>
      <c:valAx>
        <c:axId val="75351552"/>
        <c:scaling>
          <c:orientation val="minMax"/>
        </c:scaling>
        <c:delete val="0"/>
        <c:axPos val="l"/>
        <c:majorGridlines/>
        <c:numFmt formatCode="0.0%" sourceLinked="1"/>
        <c:majorTickMark val="out"/>
        <c:minorTickMark val="none"/>
        <c:tickLblPos val="nextTo"/>
        <c:crossAx val="75350016"/>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Foreclosure Bid Compliance by Month</a:t>
            </a:r>
            <a:endParaRPr lang="en-US" sz="1000">
              <a:effectLst/>
            </a:endParaRPr>
          </a:p>
        </c:rich>
      </c:tx>
      <c:overlay val="0"/>
    </c:title>
    <c:autoTitleDeleted val="0"/>
    <c:plotArea>
      <c:layout/>
      <c:barChart>
        <c:barDir val="col"/>
        <c:grouping val="stacked"/>
        <c:varyColors val="0"/>
        <c:ser>
          <c:idx val="0"/>
          <c:order val="0"/>
          <c:tx>
            <c:strRef>
              <c:f>'FCL Bid-Summary'!$G$3:$L$3</c:f>
              <c:strCache>
                <c:ptCount val="1"/>
                <c:pt idx="0">
                  <c:v>UPB &lt;= $150k</c:v>
                </c:pt>
              </c:strCache>
            </c:strRef>
          </c:tx>
          <c:invertIfNegative val="0"/>
          <c:cat>
            <c:numRef>
              <c:f>'FCL Bid-Summary'!$B$5:$B$7</c:f>
              <c:numCache>
                <c:formatCode>m/d/yyyy</c:formatCode>
                <c:ptCount val="3"/>
                <c:pt idx="0">
                  <c:v>42035</c:v>
                </c:pt>
                <c:pt idx="1">
                  <c:v>42063</c:v>
                </c:pt>
                <c:pt idx="2">
                  <c:v>42094</c:v>
                </c:pt>
              </c:numCache>
            </c:numRef>
          </c:cat>
          <c:val>
            <c:numRef>
              <c:f>'FCL Bid-Summary'!$G$5:$G$7</c:f>
              <c:numCache>
                <c:formatCode>0</c:formatCode>
                <c:ptCount val="3"/>
                <c:pt idx="0">
                  <c:v>182</c:v>
                </c:pt>
                <c:pt idx="1">
                  <c:v>155</c:v>
                </c:pt>
                <c:pt idx="2">
                  <c:v>152</c:v>
                </c:pt>
              </c:numCache>
            </c:numRef>
          </c:val>
        </c:ser>
        <c:ser>
          <c:idx val="1"/>
          <c:order val="1"/>
          <c:tx>
            <c:strRef>
              <c:f>'FCL Bid-Summary'!$N$3:$S$3</c:f>
              <c:strCache>
                <c:ptCount val="1"/>
                <c:pt idx="0">
                  <c:v>UPB &gt; $150k to &lt;= $450k</c:v>
                </c:pt>
              </c:strCache>
            </c:strRef>
          </c:tx>
          <c:invertIfNegative val="0"/>
          <c:cat>
            <c:numRef>
              <c:f>'FCL Bid-Summary'!$B$5:$B$7</c:f>
              <c:numCache>
                <c:formatCode>m/d/yyyy</c:formatCode>
                <c:ptCount val="3"/>
                <c:pt idx="0">
                  <c:v>42035</c:v>
                </c:pt>
                <c:pt idx="1">
                  <c:v>42063</c:v>
                </c:pt>
                <c:pt idx="2">
                  <c:v>42094</c:v>
                </c:pt>
              </c:numCache>
            </c:numRef>
          </c:cat>
          <c:val>
            <c:numRef>
              <c:f>'FCL Bid-Summary'!$N$5:$N$7</c:f>
              <c:numCache>
                <c:formatCode>0</c:formatCode>
                <c:ptCount val="3"/>
                <c:pt idx="0">
                  <c:v>277</c:v>
                </c:pt>
                <c:pt idx="1">
                  <c:v>200</c:v>
                </c:pt>
                <c:pt idx="2">
                  <c:v>214</c:v>
                </c:pt>
              </c:numCache>
            </c:numRef>
          </c:val>
        </c:ser>
        <c:ser>
          <c:idx val="2"/>
          <c:order val="2"/>
          <c:tx>
            <c:strRef>
              <c:f>'FCL Bid-Summary'!$U$3:$Z$3</c:f>
              <c:strCache>
                <c:ptCount val="1"/>
                <c:pt idx="0">
                  <c:v>UPB &gt; $450k</c:v>
                </c:pt>
              </c:strCache>
            </c:strRef>
          </c:tx>
          <c:invertIfNegative val="0"/>
          <c:cat>
            <c:numRef>
              <c:f>'FCL Bid-Summary'!$B$5:$B$7</c:f>
              <c:numCache>
                <c:formatCode>m/d/yyyy</c:formatCode>
                <c:ptCount val="3"/>
                <c:pt idx="0">
                  <c:v>42035</c:v>
                </c:pt>
                <c:pt idx="1">
                  <c:v>42063</c:v>
                </c:pt>
                <c:pt idx="2">
                  <c:v>42094</c:v>
                </c:pt>
              </c:numCache>
            </c:numRef>
          </c:cat>
          <c:val>
            <c:numRef>
              <c:f>'FCL Bid-Summary'!$U$5:$U$7</c:f>
              <c:numCache>
                <c:formatCode>0</c:formatCode>
                <c:ptCount val="3"/>
                <c:pt idx="0">
                  <c:v>29</c:v>
                </c:pt>
                <c:pt idx="1">
                  <c:v>36</c:v>
                </c:pt>
                <c:pt idx="2">
                  <c:v>44</c:v>
                </c:pt>
              </c:numCache>
            </c:numRef>
          </c:val>
        </c:ser>
        <c:dLbls>
          <c:showLegendKey val="0"/>
          <c:showVal val="0"/>
          <c:showCatName val="0"/>
          <c:showSerName val="0"/>
          <c:showPercent val="0"/>
          <c:showBubbleSize val="0"/>
        </c:dLbls>
        <c:gapWidth val="150"/>
        <c:overlap val="100"/>
        <c:axId val="111663744"/>
        <c:axId val="116003200"/>
      </c:barChart>
      <c:lineChart>
        <c:grouping val="standard"/>
        <c:varyColors val="0"/>
        <c:ser>
          <c:idx val="3"/>
          <c:order val="3"/>
          <c:tx>
            <c:strRef>
              <c:f>'FCL Bid-Summary'!$AG$4</c:f>
              <c:strCache>
                <c:ptCount val="1"/>
                <c:pt idx="0">
                  <c:v>Compliant</c:v>
                </c:pt>
              </c:strCache>
            </c:strRef>
          </c:tx>
          <c:cat>
            <c:numRef>
              <c:f>'FCL Bid-Summary'!$B$5:$B$7</c:f>
              <c:numCache>
                <c:formatCode>m/d/yyyy</c:formatCode>
                <c:ptCount val="3"/>
                <c:pt idx="0">
                  <c:v>42035</c:v>
                </c:pt>
                <c:pt idx="1">
                  <c:v>42063</c:v>
                </c:pt>
                <c:pt idx="2">
                  <c:v>42094</c:v>
                </c:pt>
              </c:numCache>
            </c:numRef>
          </c:cat>
          <c:val>
            <c:numRef>
              <c:f>'FCL Bid-Summary'!$AG$5:$AG$7</c:f>
              <c:numCache>
                <c:formatCode>0.0%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116007296"/>
        <c:axId val="116005120"/>
      </c:lineChart>
      <c:catAx>
        <c:axId val="111663744"/>
        <c:scaling>
          <c:orientation val="minMax"/>
        </c:scaling>
        <c:delete val="0"/>
        <c:axPos val="b"/>
        <c:numFmt formatCode="m/d/yyyy" sourceLinked="1"/>
        <c:majorTickMark val="out"/>
        <c:minorTickMark val="none"/>
        <c:tickLblPos val="nextTo"/>
        <c:txPr>
          <a:bodyPr rot="-2700000"/>
          <a:lstStyle/>
          <a:p>
            <a:pPr>
              <a:defRPr/>
            </a:pPr>
            <a:endParaRPr lang="en-US"/>
          </a:p>
        </c:txPr>
        <c:crossAx val="116003200"/>
        <c:crosses val="autoZero"/>
        <c:auto val="0"/>
        <c:lblAlgn val="ctr"/>
        <c:lblOffset val="100"/>
        <c:tickMarkSkip val="1"/>
        <c:noMultiLvlLbl val="1"/>
      </c:catAx>
      <c:valAx>
        <c:axId val="116003200"/>
        <c:scaling>
          <c:orientation val="minMax"/>
        </c:scaling>
        <c:delete val="0"/>
        <c:axPos val="l"/>
        <c:majorGridlines/>
        <c:title>
          <c:tx>
            <c:rich>
              <a:bodyPr rot="-5400000" vert="horz"/>
              <a:lstStyle/>
              <a:p>
                <a:pPr>
                  <a:defRPr/>
                </a:pPr>
                <a:r>
                  <a:rPr lang="en-US"/>
                  <a:t>Foreclosure Sales</a:t>
                </a:r>
              </a:p>
            </c:rich>
          </c:tx>
          <c:overlay val="0"/>
        </c:title>
        <c:numFmt formatCode="#,##0" sourceLinked="0"/>
        <c:majorTickMark val="out"/>
        <c:minorTickMark val="none"/>
        <c:tickLblPos val="nextTo"/>
        <c:crossAx val="111663744"/>
        <c:crosses val="autoZero"/>
        <c:crossBetween val="between"/>
      </c:valAx>
      <c:valAx>
        <c:axId val="116005120"/>
        <c:scaling>
          <c:orientation val="minMax"/>
        </c:scaling>
        <c:delete val="0"/>
        <c:axPos val="r"/>
        <c:title>
          <c:tx>
            <c:rich>
              <a:bodyPr rot="-5400000" vert="horz"/>
              <a:lstStyle/>
              <a:p>
                <a:pPr>
                  <a:defRPr/>
                </a:pPr>
                <a:r>
                  <a:rPr lang="en-US" sz="1000" b="1" i="0" baseline="0">
                    <a:effectLst/>
                  </a:rPr>
                  <a:t>Bid Compliance %</a:t>
                </a:r>
                <a:endParaRPr lang="en-US" sz="1000">
                  <a:effectLst/>
                </a:endParaRPr>
              </a:p>
            </c:rich>
          </c:tx>
          <c:overlay val="0"/>
        </c:title>
        <c:numFmt formatCode="0.0%" sourceLinked="1"/>
        <c:majorTickMark val="out"/>
        <c:minorTickMark val="none"/>
        <c:tickLblPos val="nextTo"/>
        <c:crossAx val="116007296"/>
        <c:crosses val="max"/>
        <c:crossBetween val="between"/>
      </c:valAx>
      <c:dateAx>
        <c:axId val="116007296"/>
        <c:scaling>
          <c:orientation val="minMax"/>
        </c:scaling>
        <c:delete val="1"/>
        <c:axPos val="b"/>
        <c:numFmt formatCode="m/d/yyyy" sourceLinked="1"/>
        <c:majorTickMark val="out"/>
        <c:minorTickMark val="none"/>
        <c:tickLblPos val="none"/>
        <c:crossAx val="116005120"/>
        <c:crosses val="autoZero"/>
        <c:auto val="1"/>
        <c:lblOffset val="100"/>
        <c:baseTimeUnit val="months"/>
      </c:date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Timeline Days</a:t>
            </a:r>
            <a:endParaRPr lang="en-US" sz="1000">
              <a:effectLst/>
            </a:endParaRPr>
          </a:p>
        </c:rich>
      </c:tx>
      <c:overlay val="0"/>
    </c:title>
    <c:autoTitleDeleted val="0"/>
    <c:plotArea>
      <c:layout/>
      <c:lineChart>
        <c:grouping val="standard"/>
        <c:varyColors val="0"/>
        <c:ser>
          <c:idx val="0"/>
          <c:order val="0"/>
          <c:tx>
            <c:strRef>
              <c:f>'Comp Fee-Summary'!$E$4</c:f>
              <c:strCache>
                <c:ptCount val="1"/>
                <c:pt idx="0">
                  <c:v>Avg. GSE Timeline</c:v>
                </c:pt>
              </c:strCache>
            </c:strRef>
          </c:tx>
          <c:cat>
            <c:numRef>
              <c:f>'Comp Fee-Summary'!$B$5:$B$7</c:f>
              <c:numCache>
                <c:formatCode>m/d/yyyy</c:formatCode>
                <c:ptCount val="3"/>
                <c:pt idx="0">
                  <c:v>42035</c:v>
                </c:pt>
                <c:pt idx="1">
                  <c:v>42063</c:v>
                </c:pt>
                <c:pt idx="2">
                  <c:v>42094</c:v>
                </c:pt>
              </c:numCache>
            </c:numRef>
          </c:cat>
          <c:val>
            <c:numRef>
              <c:f>'Comp Fee-Summary'!$E$5:$E$7</c:f>
              <c:numCache>
                <c:formatCode>#,##0</c:formatCode>
                <c:ptCount val="3"/>
                <c:pt idx="0">
                  <c:v>674.144619379971</c:v>
                </c:pt>
                <c:pt idx="1">
                  <c:v>667.43683568565996</c:v>
                </c:pt>
                <c:pt idx="2">
                  <c:v>671.158432708688</c:v>
                </c:pt>
              </c:numCache>
            </c:numRef>
          </c:val>
          <c:smooth val="0"/>
        </c:ser>
        <c:ser>
          <c:idx val="1"/>
          <c:order val="1"/>
          <c:tx>
            <c:strRef>
              <c:f>'Comp Fee-Summary'!$F$4</c:f>
              <c:strCache>
                <c:ptCount val="1"/>
                <c:pt idx="0">
                  <c:v>Avg. Gross FCL Days</c:v>
                </c:pt>
              </c:strCache>
            </c:strRef>
          </c:tx>
          <c:cat>
            <c:numRef>
              <c:f>'Comp Fee-Summary'!$B$5:$B$7</c:f>
              <c:numCache>
                <c:formatCode>m/d/yyyy</c:formatCode>
                <c:ptCount val="3"/>
                <c:pt idx="0">
                  <c:v>42035</c:v>
                </c:pt>
                <c:pt idx="1">
                  <c:v>42063</c:v>
                </c:pt>
                <c:pt idx="2">
                  <c:v>42094</c:v>
                </c:pt>
              </c:numCache>
            </c:numRef>
          </c:cat>
          <c:val>
            <c:numRef>
              <c:f>'Comp Fee-Summary'!$F$5:$F$7</c:f>
              <c:numCache>
                <c:formatCode>#,##0</c:formatCode>
                <c:ptCount val="3"/>
                <c:pt idx="0">
                  <c:v>389</c:v>
                </c:pt>
                <c:pt idx="1">
                  <c:v>413</c:v>
                </c:pt>
                <c:pt idx="2">
                  <c:v>440</c:v>
                </c:pt>
              </c:numCache>
            </c:numRef>
          </c:val>
          <c:smooth val="0"/>
        </c:ser>
        <c:ser>
          <c:idx val="2"/>
          <c:order val="2"/>
          <c:tx>
            <c:strRef>
              <c:f>'Comp Fee-Summary'!$G$4</c:f>
              <c:strCache>
                <c:ptCount val="1"/>
                <c:pt idx="0">
                  <c:v>Avg. Allowable FCL Delay Days</c:v>
                </c:pt>
              </c:strCache>
            </c:strRef>
          </c:tx>
          <c:cat>
            <c:numRef>
              <c:f>'Comp Fee-Summary'!$B$5:$B$7</c:f>
              <c:numCache>
                <c:formatCode>m/d/yyyy</c:formatCode>
                <c:ptCount val="3"/>
                <c:pt idx="0">
                  <c:v>42035</c:v>
                </c:pt>
                <c:pt idx="1">
                  <c:v>42063</c:v>
                </c:pt>
                <c:pt idx="2">
                  <c:v>42094</c:v>
                </c:pt>
              </c:numCache>
            </c:numRef>
          </c:cat>
          <c:val>
            <c:numRef>
              <c:f>'Comp Fee-Summary'!$G$5:$G$7</c:f>
              <c:numCache>
                <c:formatCode>#,##0</c:formatCode>
                <c:ptCount val="3"/>
                <c:pt idx="0">
                  <c:v>103.6</c:v>
                </c:pt>
                <c:pt idx="1">
                  <c:v>111.1</c:v>
                </c:pt>
                <c:pt idx="2">
                  <c:v>119.65</c:v>
                </c:pt>
              </c:numCache>
            </c:numRef>
          </c:val>
          <c:smooth val="0"/>
        </c:ser>
        <c:ser>
          <c:idx val="3"/>
          <c:order val="3"/>
          <c:tx>
            <c:strRef>
              <c:f>'Comp Fee-Summary'!$H$4</c:f>
              <c:strCache>
                <c:ptCount val="1"/>
                <c:pt idx="0">
                  <c:v>Avg. Net FCL Days</c:v>
                </c:pt>
              </c:strCache>
            </c:strRef>
          </c:tx>
          <c:cat>
            <c:numRef>
              <c:f>'Comp Fee-Summary'!$B$5:$B$7</c:f>
              <c:numCache>
                <c:formatCode>m/d/yyyy</c:formatCode>
                <c:ptCount val="3"/>
                <c:pt idx="0">
                  <c:v>42035</c:v>
                </c:pt>
                <c:pt idx="1">
                  <c:v>42063</c:v>
                </c:pt>
                <c:pt idx="2">
                  <c:v>42094</c:v>
                </c:pt>
              </c:numCache>
            </c:numRef>
          </c:cat>
          <c:val>
            <c:numRef>
              <c:f>'Comp Fee-Summary'!$H$5:$H$7</c:f>
              <c:numCache>
                <c:formatCode>#,##0</c:formatCode>
                <c:ptCount val="3"/>
                <c:pt idx="0">
                  <c:v>285</c:v>
                </c:pt>
                <c:pt idx="1">
                  <c:v>301</c:v>
                </c:pt>
                <c:pt idx="2">
                  <c:v>320</c:v>
                </c:pt>
              </c:numCache>
            </c:numRef>
          </c:val>
          <c:smooth val="0"/>
        </c:ser>
        <c:dLbls>
          <c:showLegendKey val="0"/>
          <c:showVal val="0"/>
          <c:showCatName val="0"/>
          <c:showSerName val="0"/>
          <c:showPercent val="0"/>
          <c:showBubbleSize val="0"/>
        </c:dLbls>
        <c:marker val="1"/>
        <c:smooth val="0"/>
        <c:axId val="116429568"/>
        <c:axId val="116431104"/>
      </c:lineChart>
      <c:catAx>
        <c:axId val="116429568"/>
        <c:scaling>
          <c:orientation val="minMax"/>
        </c:scaling>
        <c:delete val="0"/>
        <c:axPos val="b"/>
        <c:numFmt formatCode="m/d/yyyy" sourceLinked="1"/>
        <c:majorTickMark val="out"/>
        <c:minorTickMark val="none"/>
        <c:tickLblPos val="nextTo"/>
        <c:txPr>
          <a:bodyPr rot="-2700000"/>
          <a:lstStyle/>
          <a:p>
            <a:pPr>
              <a:defRPr/>
            </a:pPr>
            <a:endParaRPr lang="en-US"/>
          </a:p>
        </c:txPr>
        <c:crossAx val="116431104"/>
        <c:crosses val="autoZero"/>
        <c:auto val="0"/>
        <c:lblAlgn val="ctr"/>
        <c:lblOffset val="100"/>
        <c:tickLblSkip val="1"/>
        <c:tickMarkSkip val="1"/>
        <c:noMultiLvlLbl val="1"/>
      </c:catAx>
      <c:valAx>
        <c:axId val="116431104"/>
        <c:scaling>
          <c:orientation val="minMax"/>
        </c:scaling>
        <c:delete val="0"/>
        <c:axPos val="l"/>
        <c:majorGridlines/>
        <c:title>
          <c:tx>
            <c:rich>
              <a:bodyPr rot="-5400000" vert="horz"/>
              <a:lstStyle/>
              <a:p>
                <a:pPr>
                  <a:defRPr/>
                </a:pPr>
                <a:r>
                  <a:rPr lang="en-US"/>
                  <a:t>Avg Days</a:t>
                </a:r>
              </a:p>
            </c:rich>
          </c:tx>
          <c:overlay val="0"/>
        </c:title>
        <c:numFmt formatCode="#,##0" sourceLinked="1"/>
        <c:majorTickMark val="out"/>
        <c:minorTickMark val="none"/>
        <c:tickLblPos val="nextTo"/>
        <c:crossAx val="116429568"/>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b="1" i="0" baseline="0">
                <a:effectLst/>
              </a:rPr>
              <a:t>Compensatory Fee Portfolio - Summary</a:t>
            </a:r>
            <a:endParaRPr lang="en-US" sz="1000">
              <a:effectLst/>
            </a:endParaRPr>
          </a:p>
        </c:rich>
      </c:tx>
      <c:overlay val="0"/>
    </c:title>
    <c:autoTitleDeleted val="0"/>
    <c:plotArea>
      <c:layout>
        <c:manualLayout>
          <c:layoutTarget val="inner"/>
          <c:xMode val="edge"/>
          <c:yMode val="edge"/>
          <c:x val="0.10684122608076801"/>
          <c:y val="0.11428343556502953"/>
          <c:w val="0.78425700167823298"/>
          <c:h val="0.6132080451269557"/>
        </c:manualLayout>
      </c:layout>
      <c:lineChart>
        <c:grouping val="standard"/>
        <c:varyColors val="0"/>
        <c:ser>
          <c:idx val="0"/>
          <c:order val="0"/>
          <c:tx>
            <c:strRef>
              <c:f>'Comp Fee-Summary'!$C$4</c:f>
              <c:strCache>
                <c:ptCount val="1"/>
                <c:pt idx="0">
                  <c:v>Loan Count</c:v>
                </c:pt>
              </c:strCache>
            </c:strRef>
          </c:tx>
          <c:cat>
            <c:numRef>
              <c:f>'Comp Fee-Summary'!$B$5:$B$7</c:f>
              <c:numCache>
                <c:formatCode>m/d/yyyy</c:formatCode>
                <c:ptCount val="3"/>
                <c:pt idx="0">
                  <c:v>42035</c:v>
                </c:pt>
                <c:pt idx="1">
                  <c:v>42063</c:v>
                </c:pt>
                <c:pt idx="2">
                  <c:v>42094</c:v>
                </c:pt>
              </c:numCache>
            </c:numRef>
          </c:cat>
          <c:val>
            <c:numRef>
              <c:f>'Comp Fee-Summary'!$C$5:$C$7</c:f>
              <c:numCache>
                <c:formatCode>#,##0</c:formatCode>
                <c:ptCount val="3"/>
                <c:pt idx="0">
                  <c:v>12322</c:v>
                </c:pt>
                <c:pt idx="1">
                  <c:v>11478</c:v>
                </c:pt>
                <c:pt idx="2">
                  <c:v>11153</c:v>
                </c:pt>
              </c:numCache>
            </c:numRef>
          </c:val>
          <c:smooth val="0"/>
        </c:ser>
        <c:dLbls>
          <c:showLegendKey val="0"/>
          <c:showVal val="0"/>
          <c:showCatName val="0"/>
          <c:showSerName val="0"/>
          <c:showPercent val="0"/>
          <c:showBubbleSize val="0"/>
        </c:dLbls>
        <c:marker val="1"/>
        <c:smooth val="0"/>
        <c:axId val="116443008"/>
        <c:axId val="116444544"/>
      </c:lineChart>
      <c:lineChart>
        <c:grouping val="standard"/>
        <c:varyColors val="0"/>
        <c:ser>
          <c:idx val="1"/>
          <c:order val="1"/>
          <c:tx>
            <c:strRef>
              <c:f>'Comp Fee-Summary'!$D$4</c:f>
              <c:strCache>
                <c:ptCount val="1"/>
                <c:pt idx="0">
                  <c:v>UPB</c:v>
                </c:pt>
              </c:strCache>
            </c:strRef>
          </c:tx>
          <c:cat>
            <c:numRef>
              <c:f>'Comp Fee-Summary'!$B$5:$B$7</c:f>
              <c:numCache>
                <c:formatCode>m/d/yyyy</c:formatCode>
                <c:ptCount val="3"/>
                <c:pt idx="0">
                  <c:v>42035</c:v>
                </c:pt>
                <c:pt idx="1">
                  <c:v>42063</c:v>
                </c:pt>
                <c:pt idx="2">
                  <c:v>42094</c:v>
                </c:pt>
              </c:numCache>
            </c:numRef>
          </c:cat>
          <c:val>
            <c:numRef>
              <c:f>'Comp Fee-Summary'!$D$5:$D$7</c:f>
              <c:numCache>
                <c:formatCode>"$"#,##0</c:formatCode>
                <c:ptCount val="3"/>
                <c:pt idx="0">
                  <c:v>3614679596.9099998</c:v>
                </c:pt>
                <c:pt idx="1">
                  <c:v>3383398808.4299998</c:v>
                </c:pt>
                <c:pt idx="2">
                  <c:v>3316349282.9000001</c:v>
                </c:pt>
              </c:numCache>
            </c:numRef>
          </c:val>
          <c:smooth val="0"/>
        </c:ser>
        <c:dLbls>
          <c:showLegendKey val="0"/>
          <c:showVal val="0"/>
          <c:showCatName val="0"/>
          <c:showSerName val="0"/>
          <c:showPercent val="0"/>
          <c:showBubbleSize val="0"/>
        </c:dLbls>
        <c:marker val="1"/>
        <c:smooth val="0"/>
        <c:axId val="116547584"/>
        <c:axId val="116528640"/>
      </c:lineChart>
      <c:catAx>
        <c:axId val="116443008"/>
        <c:scaling>
          <c:orientation val="minMax"/>
        </c:scaling>
        <c:delete val="0"/>
        <c:axPos val="b"/>
        <c:numFmt formatCode="m/d/yyyy" sourceLinked="1"/>
        <c:majorTickMark val="out"/>
        <c:minorTickMark val="none"/>
        <c:tickLblPos val="nextTo"/>
        <c:txPr>
          <a:bodyPr rot="-2700000"/>
          <a:lstStyle/>
          <a:p>
            <a:pPr>
              <a:defRPr/>
            </a:pPr>
            <a:endParaRPr lang="en-US"/>
          </a:p>
        </c:txPr>
        <c:crossAx val="116444544"/>
        <c:crosses val="autoZero"/>
        <c:auto val="0"/>
        <c:lblAlgn val="ctr"/>
        <c:lblOffset val="100"/>
        <c:tickLblSkip val="1"/>
        <c:tickMarkSkip val="1"/>
        <c:noMultiLvlLbl val="0"/>
      </c:catAx>
      <c:valAx>
        <c:axId val="116444544"/>
        <c:scaling>
          <c:orientation val="minMax"/>
        </c:scaling>
        <c:delete val="0"/>
        <c:axPos val="l"/>
        <c:majorGridlines/>
        <c:title>
          <c:tx>
            <c:rich>
              <a:bodyPr rot="-5400000" vert="horz"/>
              <a:lstStyle/>
              <a:p>
                <a:pPr>
                  <a:defRPr/>
                </a:pPr>
                <a:r>
                  <a:rPr lang="en-US"/>
                  <a:t>Loan</a:t>
                </a:r>
                <a:r>
                  <a:rPr lang="en-US" baseline="0"/>
                  <a:t> Count</a:t>
                </a:r>
              </a:p>
            </c:rich>
          </c:tx>
          <c:overlay val="0"/>
        </c:title>
        <c:numFmt formatCode="#,##0" sourceLinked="1"/>
        <c:majorTickMark val="out"/>
        <c:minorTickMark val="none"/>
        <c:tickLblPos val="nextTo"/>
        <c:crossAx val="116443008"/>
        <c:crosses val="autoZero"/>
        <c:crossBetween val="between"/>
      </c:valAx>
      <c:valAx>
        <c:axId val="116528640"/>
        <c:scaling>
          <c:orientation val="minMax"/>
        </c:scaling>
        <c:delete val="0"/>
        <c:axPos val="r"/>
        <c:title>
          <c:tx>
            <c:rich>
              <a:bodyPr rot="-5400000" vert="horz"/>
              <a:lstStyle/>
              <a:p>
                <a:pPr>
                  <a:defRPr sz="400"/>
                </a:pPr>
                <a:r>
                  <a:rPr lang="en-US" sz="1000" b="1" i="0" baseline="0">
                    <a:effectLst/>
                  </a:rPr>
                  <a:t>UPB (in million)</a:t>
                </a:r>
                <a:endParaRPr lang="en-US" sz="400">
                  <a:effectLst/>
                </a:endParaRPr>
              </a:p>
            </c:rich>
          </c:tx>
          <c:overlay val="0"/>
        </c:title>
        <c:numFmt formatCode="&quot;$&quot;#,##0" sourceLinked="1"/>
        <c:majorTickMark val="out"/>
        <c:minorTickMark val="none"/>
        <c:tickLblPos val="nextTo"/>
        <c:crossAx val="116547584"/>
        <c:crosses val="max"/>
        <c:crossBetween val="between"/>
        <c:majorUnit val="100000000"/>
        <c:dispUnits>
          <c:builtInUnit val="millions"/>
        </c:dispUnits>
      </c:valAx>
      <c:dateAx>
        <c:axId val="116547584"/>
        <c:scaling>
          <c:orientation val="minMax"/>
        </c:scaling>
        <c:delete val="1"/>
        <c:axPos val="b"/>
        <c:numFmt formatCode="m/d/yyyy" sourceLinked="1"/>
        <c:majorTickMark val="out"/>
        <c:minorTickMark val="none"/>
        <c:tickLblPos val="none"/>
        <c:crossAx val="116528640"/>
        <c:crosses val="autoZero"/>
        <c:auto val="1"/>
        <c:lblOffset val="100"/>
        <c:baseTimeUnit val="months"/>
      </c:dateAx>
    </c:plotArea>
    <c:legend>
      <c:legendPos val="r"/>
      <c:layout>
        <c:manualLayout>
          <c:xMode val="edge"/>
          <c:yMode val="edge"/>
          <c:x val="0.37659615112090705"/>
          <c:y val="0.89264424819825694"/>
          <c:w val="0.26411249611327892"/>
          <c:h val="0.1037415350705471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Servicing Fee Adjustment Compared to Non Adjusted Amount</a:t>
            </a:r>
          </a:p>
        </c:rich>
      </c:tx>
      <c:overlay val="0"/>
    </c:title>
    <c:autoTitleDeleted val="0"/>
    <c:plotArea>
      <c:layout/>
      <c:lineChart>
        <c:grouping val="standard"/>
        <c:varyColors val="0"/>
        <c:ser>
          <c:idx val="0"/>
          <c:order val="0"/>
          <c:tx>
            <c:strRef>
              <c:f>'Comp Fee-Summary Fees'!$E$4</c:f>
              <c:strCache>
                <c:ptCount val="1"/>
                <c:pt idx="0">
                  <c:v>Servicing Fee Amount (Non Adjusted)*</c:v>
                </c:pt>
              </c:strCache>
            </c:strRef>
          </c:tx>
          <c:cat>
            <c:numRef>
              <c:f>'Comp Fee-Summary Fees'!$B$5:$B$7</c:f>
              <c:numCache>
                <c:formatCode>m/d/yyyy</c:formatCode>
                <c:ptCount val="3"/>
                <c:pt idx="0">
                  <c:v>42035</c:v>
                </c:pt>
                <c:pt idx="1">
                  <c:v>42063</c:v>
                </c:pt>
                <c:pt idx="2">
                  <c:v>42094</c:v>
                </c:pt>
              </c:numCache>
            </c:numRef>
          </c:cat>
          <c:val>
            <c:numRef>
              <c:f>'Comp Fee-Summary Fees'!$E$5:$E$7</c:f>
              <c:numCache>
                <c:formatCode>"$"#,##0</c:formatCode>
                <c:ptCount val="3"/>
                <c:pt idx="0">
                  <c:v>1042194.76</c:v>
                </c:pt>
                <c:pt idx="1">
                  <c:v>970809.24</c:v>
                </c:pt>
                <c:pt idx="2">
                  <c:v>943320.74</c:v>
                </c:pt>
              </c:numCache>
            </c:numRef>
          </c:val>
          <c:smooth val="0"/>
        </c:ser>
        <c:ser>
          <c:idx val="1"/>
          <c:order val="1"/>
          <c:tx>
            <c:strRef>
              <c:f>'Comp Fee-Summary Fees'!$F$4</c:f>
              <c:strCache>
                <c:ptCount val="1"/>
                <c:pt idx="0">
                  <c:v>Servicing Fee Amount (Adjusted)**</c:v>
                </c:pt>
              </c:strCache>
            </c:strRef>
          </c:tx>
          <c:cat>
            <c:numRef>
              <c:f>'Comp Fee-Summary Fees'!$B$5:$B$7</c:f>
              <c:numCache>
                <c:formatCode>m/d/yyyy</c:formatCode>
                <c:ptCount val="3"/>
                <c:pt idx="0">
                  <c:v>42035</c:v>
                </c:pt>
                <c:pt idx="1">
                  <c:v>42063</c:v>
                </c:pt>
                <c:pt idx="2">
                  <c:v>42094</c:v>
                </c:pt>
              </c:numCache>
            </c:numRef>
          </c:cat>
          <c:val>
            <c:numRef>
              <c:f>'Comp Fee-Summary Fees'!$F$5:$F$7</c:f>
              <c:numCache>
                <c:formatCode>"$"#,##0</c:formatCode>
                <c:ptCount val="3"/>
                <c:pt idx="0">
                  <c:v>1034279.32</c:v>
                </c:pt>
                <c:pt idx="1">
                  <c:v>961929.74</c:v>
                </c:pt>
                <c:pt idx="2">
                  <c:v>933324.96</c:v>
                </c:pt>
              </c:numCache>
            </c:numRef>
          </c:val>
          <c:smooth val="0"/>
        </c:ser>
        <c:dLbls>
          <c:showLegendKey val="0"/>
          <c:showVal val="0"/>
          <c:showCatName val="0"/>
          <c:showSerName val="0"/>
          <c:showPercent val="0"/>
          <c:showBubbleSize val="0"/>
        </c:dLbls>
        <c:marker val="1"/>
        <c:smooth val="0"/>
        <c:axId val="116625792"/>
        <c:axId val="116627328"/>
      </c:lineChart>
      <c:lineChart>
        <c:grouping val="standard"/>
        <c:varyColors val="0"/>
        <c:ser>
          <c:idx val="2"/>
          <c:order val="2"/>
          <c:tx>
            <c:strRef>
              <c:f>'Comp Fee-Summary Fees'!$G$4</c:f>
              <c:strCache>
                <c:ptCount val="1"/>
                <c:pt idx="0">
                  <c:v>Servicing Fee Adjustment</c:v>
                </c:pt>
              </c:strCache>
            </c:strRef>
          </c:tx>
          <c:cat>
            <c:numRef>
              <c:f>'Comp Fee-Summary Fees'!$B$5:$B$7</c:f>
              <c:numCache>
                <c:formatCode>m/d/yyyy</c:formatCode>
                <c:ptCount val="3"/>
                <c:pt idx="0">
                  <c:v>42035</c:v>
                </c:pt>
                <c:pt idx="1">
                  <c:v>42063</c:v>
                </c:pt>
                <c:pt idx="2">
                  <c:v>42094</c:v>
                </c:pt>
              </c:numCache>
            </c:numRef>
          </c:cat>
          <c:val>
            <c:numRef>
              <c:f>'Comp Fee-Summary Fees'!$G$5:$G$7</c:f>
              <c:numCache>
                <c:formatCode>"$"#,##0</c:formatCode>
                <c:ptCount val="3"/>
                <c:pt idx="0">
                  <c:v>-7915.4400000000605</c:v>
                </c:pt>
                <c:pt idx="1">
                  <c:v>-8879.5</c:v>
                </c:pt>
                <c:pt idx="2">
                  <c:v>-9995.7800000000279</c:v>
                </c:pt>
              </c:numCache>
            </c:numRef>
          </c:val>
          <c:smooth val="0"/>
        </c:ser>
        <c:dLbls>
          <c:showLegendKey val="0"/>
          <c:showVal val="0"/>
          <c:showCatName val="0"/>
          <c:showSerName val="0"/>
          <c:showPercent val="0"/>
          <c:showBubbleSize val="0"/>
        </c:dLbls>
        <c:marker val="1"/>
        <c:smooth val="0"/>
        <c:axId val="117909376"/>
        <c:axId val="117907456"/>
      </c:lineChart>
      <c:catAx>
        <c:axId val="116625792"/>
        <c:scaling>
          <c:orientation val="minMax"/>
        </c:scaling>
        <c:delete val="0"/>
        <c:axPos val="b"/>
        <c:numFmt formatCode="m/d/yyyy" sourceLinked="1"/>
        <c:majorTickMark val="none"/>
        <c:minorTickMark val="none"/>
        <c:tickLblPos val="nextTo"/>
        <c:txPr>
          <a:bodyPr rot="-2700000"/>
          <a:lstStyle/>
          <a:p>
            <a:pPr>
              <a:defRPr/>
            </a:pPr>
            <a:endParaRPr lang="en-US"/>
          </a:p>
        </c:txPr>
        <c:crossAx val="116627328"/>
        <c:crosses val="autoZero"/>
        <c:auto val="0"/>
        <c:lblAlgn val="ctr"/>
        <c:lblOffset val="100"/>
        <c:noMultiLvlLbl val="0"/>
      </c:catAx>
      <c:valAx>
        <c:axId val="116627328"/>
        <c:scaling>
          <c:orientation val="minMax"/>
        </c:scaling>
        <c:delete val="0"/>
        <c:axPos val="l"/>
        <c:majorGridlines/>
        <c:title>
          <c:tx>
            <c:rich>
              <a:bodyPr rot="-5400000" vert="horz"/>
              <a:lstStyle/>
              <a:p>
                <a:pPr>
                  <a:defRPr sz="500"/>
                </a:pPr>
                <a:r>
                  <a:rPr lang="en-US" sz="1050" b="1" i="0" baseline="0">
                    <a:effectLst/>
                  </a:rPr>
                  <a:t>Svc Fee</a:t>
                </a:r>
                <a:endParaRPr lang="en-US" sz="500">
                  <a:effectLst/>
                </a:endParaRPr>
              </a:p>
            </c:rich>
          </c:tx>
          <c:overlay val="0"/>
        </c:title>
        <c:numFmt formatCode="&quot;$&quot;#,##0" sourceLinked="1"/>
        <c:majorTickMark val="none"/>
        <c:minorTickMark val="none"/>
        <c:tickLblPos val="nextTo"/>
        <c:spPr>
          <a:ln w="9525">
            <a:noFill/>
          </a:ln>
        </c:spPr>
        <c:crossAx val="116625792"/>
        <c:crosses val="autoZero"/>
        <c:crossBetween val="between"/>
      </c:valAx>
      <c:valAx>
        <c:axId val="117907456"/>
        <c:scaling>
          <c:orientation val="minMax"/>
        </c:scaling>
        <c:delete val="0"/>
        <c:axPos val="r"/>
        <c:title>
          <c:tx>
            <c:rich>
              <a:bodyPr rot="-5400000" vert="horz"/>
              <a:lstStyle/>
              <a:p>
                <a:pPr>
                  <a:defRPr/>
                </a:pPr>
                <a:r>
                  <a:rPr lang="en-US"/>
                  <a:t>Svc Fee Adjustment</a:t>
                </a:r>
              </a:p>
            </c:rich>
          </c:tx>
          <c:overlay val="0"/>
        </c:title>
        <c:numFmt formatCode="&quot;$&quot;#,##0" sourceLinked="1"/>
        <c:majorTickMark val="out"/>
        <c:minorTickMark val="none"/>
        <c:tickLblPos val="nextTo"/>
        <c:crossAx val="117909376"/>
        <c:crosses val="max"/>
        <c:crossBetween val="between"/>
      </c:valAx>
      <c:dateAx>
        <c:axId val="117909376"/>
        <c:scaling>
          <c:orientation val="minMax"/>
        </c:scaling>
        <c:delete val="1"/>
        <c:axPos val="b"/>
        <c:numFmt formatCode="m/d/yyyy" sourceLinked="1"/>
        <c:majorTickMark val="out"/>
        <c:minorTickMark val="none"/>
        <c:tickLblPos val="none"/>
        <c:crossAx val="117907456"/>
        <c:crosses val="autoZero"/>
        <c:auto val="1"/>
        <c:lblOffset val="100"/>
        <c:baseTimeUnit val="months"/>
      </c:dateAx>
      <c:spPr>
        <a:ln>
          <a:solidFill>
            <a:schemeClr val="bg1">
              <a:lumMod val="50000"/>
            </a:schemeClr>
          </a:solidFill>
        </a:ln>
      </c:spPr>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Calculated Servicing Fee to Reported Servicing Fee Comparison</a:t>
            </a:r>
          </a:p>
        </c:rich>
      </c:tx>
      <c:overlay val="0"/>
    </c:title>
    <c:autoTitleDeleted val="0"/>
    <c:plotArea>
      <c:layout/>
      <c:lineChart>
        <c:grouping val="standard"/>
        <c:varyColors val="0"/>
        <c:ser>
          <c:idx val="0"/>
          <c:order val="0"/>
          <c:tx>
            <c:strRef>
              <c:f>'Comp Fee-Summary Fees'!$F$4</c:f>
              <c:strCache>
                <c:ptCount val="1"/>
                <c:pt idx="0">
                  <c:v>Servicing Fee Amount (Adjusted)**</c:v>
                </c:pt>
              </c:strCache>
            </c:strRef>
          </c:tx>
          <c:cat>
            <c:numRef>
              <c:f>'Comp Fee-Summary Fees'!$B$5:$B$7</c:f>
              <c:numCache>
                <c:formatCode>m/d/yyyy</c:formatCode>
                <c:ptCount val="3"/>
                <c:pt idx="0">
                  <c:v>42035</c:v>
                </c:pt>
                <c:pt idx="1">
                  <c:v>42063</c:v>
                </c:pt>
                <c:pt idx="2">
                  <c:v>42094</c:v>
                </c:pt>
              </c:numCache>
            </c:numRef>
          </c:cat>
          <c:val>
            <c:numRef>
              <c:f>'Comp Fee-Summary Fees'!$F$5:$F$7</c:f>
              <c:numCache>
                <c:formatCode>"$"#,##0</c:formatCode>
                <c:ptCount val="3"/>
                <c:pt idx="0">
                  <c:v>1034279.32</c:v>
                </c:pt>
                <c:pt idx="1">
                  <c:v>961929.74</c:v>
                </c:pt>
                <c:pt idx="2">
                  <c:v>933324.96</c:v>
                </c:pt>
              </c:numCache>
            </c:numRef>
          </c:val>
          <c:smooth val="0"/>
        </c:ser>
        <c:ser>
          <c:idx val="1"/>
          <c:order val="1"/>
          <c:tx>
            <c:strRef>
              <c:f>'Comp Fee-Summary Fees'!$H$4</c:f>
              <c:strCache>
                <c:ptCount val="1"/>
                <c:pt idx="0">
                  <c:v>Servicing Fee Amount (Reported by Servicer)***</c:v>
                </c:pt>
              </c:strCache>
            </c:strRef>
          </c:tx>
          <c:cat>
            <c:numRef>
              <c:f>'Comp Fee-Summary Fees'!$B$5:$B$7</c:f>
              <c:numCache>
                <c:formatCode>m/d/yyyy</c:formatCode>
                <c:ptCount val="3"/>
                <c:pt idx="0">
                  <c:v>42035</c:v>
                </c:pt>
                <c:pt idx="1">
                  <c:v>42063</c:v>
                </c:pt>
                <c:pt idx="2">
                  <c:v>42094</c:v>
                </c:pt>
              </c:numCache>
            </c:numRef>
          </c:cat>
          <c:val>
            <c:numRef>
              <c:f>'Comp Fee-Summary Fees'!$H$5:$H$7</c:f>
              <c:numCache>
                <c:formatCode>"$"#,##0</c:formatCode>
                <c:ptCount val="3"/>
                <c:pt idx="0">
                  <c:v>1034634.5</c:v>
                </c:pt>
                <c:pt idx="1">
                  <c:v>962386.4</c:v>
                </c:pt>
                <c:pt idx="2">
                  <c:v>934365.13</c:v>
                </c:pt>
              </c:numCache>
            </c:numRef>
          </c:val>
          <c:smooth val="0"/>
        </c:ser>
        <c:dLbls>
          <c:showLegendKey val="0"/>
          <c:showVal val="0"/>
          <c:showCatName val="0"/>
          <c:showSerName val="0"/>
          <c:showPercent val="0"/>
          <c:showBubbleSize val="0"/>
        </c:dLbls>
        <c:marker val="1"/>
        <c:smooth val="0"/>
        <c:axId val="117925760"/>
        <c:axId val="117927296"/>
      </c:lineChart>
      <c:lineChart>
        <c:grouping val="standard"/>
        <c:varyColors val="0"/>
        <c:ser>
          <c:idx val="2"/>
          <c:order val="2"/>
          <c:tx>
            <c:strRef>
              <c:f>'Comp Fee-Summary Fees'!$I$4</c:f>
              <c:strCache>
                <c:ptCount val="1"/>
                <c:pt idx="0">
                  <c:v>Difference Between Calculated Fee and Reported Fee</c:v>
                </c:pt>
              </c:strCache>
            </c:strRef>
          </c:tx>
          <c:cat>
            <c:numRef>
              <c:f>'Comp Fee-Summary Fees'!$B$5:$B$7</c:f>
              <c:numCache>
                <c:formatCode>m/d/yyyy</c:formatCode>
                <c:ptCount val="3"/>
                <c:pt idx="0">
                  <c:v>42035</c:v>
                </c:pt>
                <c:pt idx="1">
                  <c:v>42063</c:v>
                </c:pt>
                <c:pt idx="2">
                  <c:v>42094</c:v>
                </c:pt>
              </c:numCache>
            </c:numRef>
          </c:cat>
          <c:val>
            <c:numRef>
              <c:f>'Comp Fee-Summary Fees'!$I$5:$I$7</c:f>
              <c:numCache>
                <c:formatCode>"$"#,##0</c:formatCode>
                <c:ptCount val="3"/>
                <c:pt idx="0">
                  <c:v>-355.18000000005122</c:v>
                </c:pt>
                <c:pt idx="1">
                  <c:v>-456.6600000000326</c:v>
                </c:pt>
                <c:pt idx="2">
                  <c:v>-1040.1700000000419</c:v>
                </c:pt>
              </c:numCache>
            </c:numRef>
          </c:val>
          <c:smooth val="0"/>
        </c:ser>
        <c:dLbls>
          <c:showLegendKey val="0"/>
          <c:showVal val="0"/>
          <c:showCatName val="0"/>
          <c:showSerName val="0"/>
          <c:showPercent val="0"/>
          <c:showBubbleSize val="0"/>
        </c:dLbls>
        <c:marker val="1"/>
        <c:smooth val="0"/>
        <c:axId val="117931392"/>
        <c:axId val="117929472"/>
      </c:lineChart>
      <c:catAx>
        <c:axId val="117925760"/>
        <c:scaling>
          <c:orientation val="minMax"/>
        </c:scaling>
        <c:delete val="0"/>
        <c:axPos val="b"/>
        <c:numFmt formatCode="m/d/yyyy" sourceLinked="1"/>
        <c:majorTickMark val="none"/>
        <c:minorTickMark val="none"/>
        <c:tickLblPos val="nextTo"/>
        <c:txPr>
          <a:bodyPr rot="-2700000"/>
          <a:lstStyle/>
          <a:p>
            <a:pPr>
              <a:defRPr/>
            </a:pPr>
            <a:endParaRPr lang="en-US"/>
          </a:p>
        </c:txPr>
        <c:crossAx val="117927296"/>
        <c:crosses val="autoZero"/>
        <c:auto val="0"/>
        <c:lblAlgn val="ctr"/>
        <c:lblOffset val="100"/>
        <c:noMultiLvlLbl val="0"/>
      </c:catAx>
      <c:valAx>
        <c:axId val="117927296"/>
        <c:scaling>
          <c:orientation val="minMax"/>
        </c:scaling>
        <c:delete val="0"/>
        <c:axPos val="l"/>
        <c:majorGridlines/>
        <c:title>
          <c:tx>
            <c:rich>
              <a:bodyPr rot="-5400000" vert="horz"/>
              <a:lstStyle/>
              <a:p>
                <a:pPr>
                  <a:defRPr/>
                </a:pPr>
                <a:r>
                  <a:rPr lang="en-US"/>
                  <a:t>Svc Fee</a:t>
                </a:r>
              </a:p>
            </c:rich>
          </c:tx>
          <c:overlay val="0"/>
        </c:title>
        <c:numFmt formatCode="&quot;$&quot;#,##0" sourceLinked="1"/>
        <c:majorTickMark val="none"/>
        <c:minorTickMark val="none"/>
        <c:tickLblPos val="nextTo"/>
        <c:spPr>
          <a:ln w="9525">
            <a:noFill/>
          </a:ln>
        </c:spPr>
        <c:crossAx val="117925760"/>
        <c:crosses val="autoZero"/>
        <c:crossBetween val="between"/>
      </c:valAx>
      <c:valAx>
        <c:axId val="117929472"/>
        <c:scaling>
          <c:orientation val="minMax"/>
        </c:scaling>
        <c:delete val="0"/>
        <c:axPos val="r"/>
        <c:title>
          <c:tx>
            <c:rich>
              <a:bodyPr rot="-5400000" vert="horz"/>
              <a:lstStyle/>
              <a:p>
                <a:pPr>
                  <a:defRPr/>
                </a:pPr>
                <a:r>
                  <a:rPr lang="en-US"/>
                  <a:t>Difference</a:t>
                </a:r>
              </a:p>
            </c:rich>
          </c:tx>
          <c:overlay val="0"/>
        </c:title>
        <c:numFmt formatCode="&quot;$&quot;#,##0" sourceLinked="1"/>
        <c:majorTickMark val="out"/>
        <c:minorTickMark val="none"/>
        <c:tickLblPos val="nextTo"/>
        <c:crossAx val="117931392"/>
        <c:crosses val="max"/>
        <c:crossBetween val="between"/>
      </c:valAx>
      <c:dateAx>
        <c:axId val="117931392"/>
        <c:scaling>
          <c:orientation val="minMax"/>
        </c:scaling>
        <c:delete val="1"/>
        <c:axPos val="b"/>
        <c:numFmt formatCode="m/d/yyyy" sourceLinked="1"/>
        <c:majorTickMark val="out"/>
        <c:minorTickMark val="none"/>
        <c:tickLblPos val="none"/>
        <c:crossAx val="117929472"/>
        <c:crosses val="autoZero"/>
        <c:auto val="1"/>
        <c:lblOffset val="100"/>
        <c:baseTimeUnit val="months"/>
      </c:dateAx>
      <c:spPr>
        <a:ln>
          <a:solidFill>
            <a:schemeClr val="bg1">
              <a:lumMod val="50000"/>
            </a:schemeClr>
          </a:solidFill>
        </a:ln>
      </c:spPr>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7</xdr:col>
      <xdr:colOff>123825</xdr:colOff>
      <xdr:row>0</xdr:row>
      <xdr:rowOff>0</xdr:rowOff>
    </xdr:from>
    <xdr:to>
      <xdr:col>10</xdr:col>
      <xdr:colOff>590549</xdr:colOff>
      <xdr:row>1</xdr:row>
      <xdr:rowOff>85724</xdr:rowOff>
    </xdr:to>
    <xdr:pic>
      <xdr:nvPicPr>
        <xdr:cNvPr id="3" name="Picture 2"/>
        <xdr:cNvPicPr/>
      </xdr:nvPicPr>
      <xdr:blipFill>
        <a:blip xmlns:r="http://schemas.openxmlformats.org/officeDocument/2006/relationships" r:embed="rId1" cstate="print"/>
        <a:stretch>
          <a:fillRect/>
        </a:stretch>
      </xdr:blipFill>
      <xdr:spPr>
        <a:xfrm>
          <a:off x="9572625" y="0"/>
          <a:ext cx="2181224" cy="3905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444220</xdr:colOff>
      <xdr:row>0</xdr:row>
      <xdr:rowOff>0</xdr:rowOff>
    </xdr:from>
    <xdr:to>
      <xdr:col>11</xdr:col>
      <xdr:colOff>0</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7959445" y="0"/>
          <a:ext cx="1232103" cy="2172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317703</xdr:colOff>
      <xdr:row>0</xdr:row>
      <xdr:rowOff>217202</xdr:rowOff>
    </xdr:to>
    <xdr:pic>
      <xdr:nvPicPr>
        <xdr:cNvPr id="2" name="Picture 1"/>
        <xdr:cNvPicPr/>
      </xdr:nvPicPr>
      <xdr:blipFill>
        <a:blip xmlns:r="http://schemas.openxmlformats.org/officeDocument/2006/relationships" r:embed="rId1" cstate="print"/>
        <a:stretch>
          <a:fillRect/>
        </a:stretch>
      </xdr:blipFill>
      <xdr:spPr>
        <a:xfrm>
          <a:off x="0" y="0"/>
          <a:ext cx="1060653" cy="217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15</xdr:row>
      <xdr:rowOff>38100</xdr:rowOff>
    </xdr:from>
    <xdr:to>
      <xdr:col>6</xdr:col>
      <xdr:colOff>496443</xdr:colOff>
      <xdr:row>30</xdr:row>
      <xdr:rowOff>42672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15</xdr:row>
      <xdr:rowOff>33337</xdr:rowOff>
    </xdr:from>
    <xdr:to>
      <xdr:col>12</xdr:col>
      <xdr:colOff>173163</xdr:colOff>
      <xdr:row>30</xdr:row>
      <xdr:rowOff>37909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790574</xdr:colOff>
      <xdr:row>0</xdr:row>
      <xdr:rowOff>0</xdr:rowOff>
    </xdr:from>
    <xdr:to>
      <xdr:col>12</xdr:col>
      <xdr:colOff>20730</xdr:colOff>
      <xdr:row>1</xdr:row>
      <xdr:rowOff>142875</xdr:rowOff>
    </xdr:to>
    <xdr:pic>
      <xdr:nvPicPr>
        <xdr:cNvPr id="4" name="Picture 3"/>
        <xdr:cNvPicPr/>
      </xdr:nvPicPr>
      <xdr:blipFill>
        <a:blip xmlns:r="http://schemas.openxmlformats.org/officeDocument/2006/relationships" r:embed="rId3" cstate="print"/>
        <a:stretch>
          <a:fillRect/>
        </a:stretch>
      </xdr:blipFill>
      <xdr:spPr>
        <a:xfrm>
          <a:off x="6095999" y="0"/>
          <a:ext cx="1239931"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15</xdr:col>
      <xdr:colOff>1952625</xdr:colOff>
      <xdr:row>0</xdr:row>
      <xdr:rowOff>0</xdr:rowOff>
    </xdr:from>
    <xdr:to>
      <xdr:col>16</xdr:col>
      <xdr:colOff>800099</xdr:colOff>
      <xdr:row>1</xdr:row>
      <xdr:rowOff>152399</xdr:rowOff>
    </xdr:to>
    <xdr:pic>
      <xdr:nvPicPr>
        <xdr:cNvPr id="3" name="Picture 2"/>
        <xdr:cNvPicPr/>
      </xdr:nvPicPr>
      <xdr:blipFill>
        <a:blip xmlns:r="http://schemas.openxmlformats.org/officeDocument/2006/relationships" r:embed="rId1" cstate="print"/>
        <a:stretch>
          <a:fillRect/>
        </a:stretch>
      </xdr:blipFill>
      <xdr:spPr>
        <a:xfrm>
          <a:off x="20326350" y="0"/>
          <a:ext cx="2181224" cy="390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14</xdr:row>
      <xdr:rowOff>171450</xdr:rowOff>
    </xdr:from>
    <xdr:to>
      <xdr:col>13</xdr:col>
      <xdr:colOff>229743</xdr:colOff>
      <xdr:row>33</xdr:row>
      <xdr:rowOff>44958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228600</xdr:colOff>
      <xdr:row>14</xdr:row>
      <xdr:rowOff>161925</xdr:rowOff>
    </xdr:from>
    <xdr:to>
      <xdr:col>30</xdr:col>
      <xdr:colOff>48768</xdr:colOff>
      <xdr:row>33</xdr:row>
      <xdr:rowOff>35433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31</xdr:col>
      <xdr:colOff>600075</xdr:colOff>
      <xdr:row>0</xdr:row>
      <xdr:rowOff>0</xdr:rowOff>
    </xdr:from>
    <xdr:to>
      <xdr:col>33</xdr:col>
      <xdr:colOff>942974</xdr:colOff>
      <xdr:row>1</xdr:row>
      <xdr:rowOff>152399</xdr:rowOff>
    </xdr:to>
    <xdr:pic>
      <xdr:nvPicPr>
        <xdr:cNvPr id="5" name="Picture 4"/>
        <xdr:cNvPicPr/>
      </xdr:nvPicPr>
      <xdr:blipFill>
        <a:blip xmlns:r="http://schemas.openxmlformats.org/officeDocument/2006/relationships" r:embed="rId3" cstate="print"/>
        <a:stretch>
          <a:fillRect/>
        </a:stretch>
      </xdr:blipFill>
      <xdr:spPr>
        <a:xfrm>
          <a:off x="26774775" y="0"/>
          <a:ext cx="2181224" cy="3905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14</xdr:col>
      <xdr:colOff>885825</xdr:colOff>
      <xdr:row>0</xdr:row>
      <xdr:rowOff>19050</xdr:rowOff>
    </xdr:from>
    <xdr:to>
      <xdr:col>14</xdr:col>
      <xdr:colOff>3067049</xdr:colOff>
      <xdr:row>1</xdr:row>
      <xdr:rowOff>171449</xdr:rowOff>
    </xdr:to>
    <xdr:pic>
      <xdr:nvPicPr>
        <xdr:cNvPr id="2" name="Picture 1"/>
        <xdr:cNvPicPr/>
      </xdr:nvPicPr>
      <xdr:blipFill>
        <a:blip xmlns:r="http://schemas.openxmlformats.org/officeDocument/2006/relationships" r:embed="rId1" cstate="print"/>
        <a:stretch>
          <a:fillRect/>
        </a:stretch>
      </xdr:blipFill>
      <xdr:spPr>
        <a:xfrm>
          <a:off x="20764500" y="19050"/>
          <a:ext cx="2181224" cy="3905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13</xdr:row>
      <xdr:rowOff>76199</xdr:rowOff>
    </xdr:from>
    <xdr:to>
      <xdr:col>9</xdr:col>
      <xdr:colOff>1018032</xdr:colOff>
      <xdr:row>31</xdr:row>
      <xdr:rowOff>85343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76200</xdr:colOff>
      <xdr:row>13</xdr:row>
      <xdr:rowOff>76200</xdr:rowOff>
    </xdr:from>
    <xdr:to>
      <xdr:col>16</xdr:col>
      <xdr:colOff>85724</xdr:colOff>
      <xdr:row>31</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990600</xdr:colOff>
      <xdr:row>0</xdr:row>
      <xdr:rowOff>0</xdr:rowOff>
    </xdr:from>
    <xdr:to>
      <xdr:col>13</xdr:col>
      <xdr:colOff>1743074</xdr:colOff>
      <xdr:row>1</xdr:row>
      <xdr:rowOff>152399</xdr:rowOff>
    </xdr:to>
    <xdr:pic>
      <xdr:nvPicPr>
        <xdr:cNvPr id="5" name="Picture 4"/>
        <xdr:cNvPicPr/>
      </xdr:nvPicPr>
      <xdr:blipFill>
        <a:blip xmlns:r="http://schemas.openxmlformats.org/officeDocument/2006/relationships" r:embed="rId3" cstate="print"/>
        <a:stretch>
          <a:fillRect/>
        </a:stretch>
      </xdr:blipFill>
      <xdr:spPr>
        <a:xfrm>
          <a:off x="11182350" y="0"/>
          <a:ext cx="2181224" cy="390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18</xdr:row>
      <xdr:rowOff>80961</xdr:rowOff>
    </xdr:from>
    <xdr:to>
      <xdr:col>8</xdr:col>
      <xdr:colOff>1323975</xdr:colOff>
      <xdr:row>39</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40</xdr:row>
      <xdr:rowOff>119062</xdr:rowOff>
    </xdr:from>
    <xdr:to>
      <xdr:col>8</xdr:col>
      <xdr:colOff>1333500</xdr:colOff>
      <xdr:row>62</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9</xdr:col>
      <xdr:colOff>514350</xdr:colOff>
      <xdr:row>0</xdr:row>
      <xdr:rowOff>0</xdr:rowOff>
    </xdr:from>
    <xdr:to>
      <xdr:col>10</xdr:col>
      <xdr:colOff>1343024</xdr:colOff>
      <xdr:row>1</xdr:row>
      <xdr:rowOff>152399</xdr:rowOff>
    </xdr:to>
    <xdr:pic>
      <xdr:nvPicPr>
        <xdr:cNvPr id="5" name="Picture 4"/>
        <xdr:cNvPicPr/>
      </xdr:nvPicPr>
      <xdr:blipFill>
        <a:blip xmlns:r="http://schemas.openxmlformats.org/officeDocument/2006/relationships" r:embed="rId3" cstate="print"/>
        <a:stretch>
          <a:fillRect/>
        </a:stretch>
      </xdr:blipFill>
      <xdr:spPr>
        <a:xfrm>
          <a:off x="9839325" y="0"/>
          <a:ext cx="2181224" cy="3905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54</xdr:col>
      <xdr:colOff>3400425</xdr:colOff>
      <xdr:row>0</xdr:row>
      <xdr:rowOff>0</xdr:rowOff>
    </xdr:from>
    <xdr:to>
      <xdr:col>56</xdr:col>
      <xdr:colOff>923924</xdr:colOff>
      <xdr:row>1</xdr:row>
      <xdr:rowOff>152399</xdr:rowOff>
    </xdr:to>
    <xdr:pic>
      <xdr:nvPicPr>
        <xdr:cNvPr id="3" name="Picture 2"/>
        <xdr:cNvPicPr/>
      </xdr:nvPicPr>
      <xdr:blipFill>
        <a:blip xmlns:r="http://schemas.openxmlformats.org/officeDocument/2006/relationships" r:embed="rId1" cstate="print"/>
        <a:stretch>
          <a:fillRect/>
        </a:stretch>
      </xdr:blipFill>
      <xdr:spPr>
        <a:xfrm>
          <a:off x="67437000" y="0"/>
          <a:ext cx="2181224" cy="3905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0</xdr:row>
      <xdr:rowOff>0</xdr:rowOff>
    </xdr:from>
    <xdr:to>
      <xdr:col>9</xdr:col>
      <xdr:colOff>31736</xdr:colOff>
      <xdr:row>0</xdr:row>
      <xdr:rowOff>261055</xdr:rowOff>
    </xdr:to>
    <xdr:pic>
      <xdr:nvPicPr>
        <xdr:cNvPr id="2" name="Picture 1"/>
        <xdr:cNvPicPr/>
      </xdr:nvPicPr>
      <xdr:blipFill>
        <a:blip xmlns:r="http://schemas.openxmlformats.org/officeDocument/2006/relationships" r:embed="rId1" cstate="print"/>
        <a:stretch>
          <a:fillRect/>
        </a:stretch>
      </xdr:blipFill>
      <xdr:spPr>
        <a:xfrm>
          <a:off x="7620000" y="0"/>
          <a:ext cx="1250936" cy="261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workbookViewId="0">
      <selection activeCell="A26" sqref="A26"/>
    </sheetView>
  </sheetViews>
  <sheetFormatPr defaultRowHeight="15" x14ac:dyDescent="0.25"/>
  <cols>
    <col min="1" max="1" width="13.7109375" style="1" customWidth="1"/>
    <col min="2" max="2" width="15.28515625" style="1" customWidth="1"/>
    <col min="3" max="3" width="32.7109375" style="1" customWidth="1"/>
    <col min="4" max="4" width="43.7109375" style="1" customWidth="1"/>
    <col min="5" max="5" width="13.7109375" style="1" customWidth="1"/>
    <col min="6" max="6" width="12.42578125" style="1" customWidth="1"/>
    <col min="7" max="7" width="10.140625" style="1" customWidth="1"/>
    <col min="8" max="9" width="8.28515625" style="1" customWidth="1"/>
    <col min="10" max="16384" width="9.140625" style="1"/>
  </cols>
  <sheetData>
    <row r="1" spans="1:11" ht="24" customHeight="1" x14ac:dyDescent="0.3">
      <c r="A1" s="261" t="s">
        <v>317</v>
      </c>
      <c r="B1" s="262"/>
      <c r="C1" s="262"/>
      <c r="D1" s="262"/>
      <c r="E1" s="262"/>
      <c r="F1" s="262"/>
      <c r="G1" s="262"/>
      <c r="H1" s="262"/>
      <c r="I1" s="262"/>
    </row>
    <row r="2" spans="1:11" ht="18.75" x14ac:dyDescent="0.3">
      <c r="A2" s="2"/>
    </row>
    <row r="3" spans="1:11" ht="25.5" x14ac:dyDescent="0.25">
      <c r="A3" s="3" t="s">
        <v>15</v>
      </c>
      <c r="B3" s="3" t="s">
        <v>0</v>
      </c>
      <c r="C3" s="3" t="s">
        <v>1</v>
      </c>
      <c r="D3" s="3" t="s">
        <v>2</v>
      </c>
      <c r="E3" s="3" t="s">
        <v>3</v>
      </c>
      <c r="F3" s="3" t="s">
        <v>260</v>
      </c>
      <c r="G3" s="3" t="s">
        <v>4</v>
      </c>
      <c r="H3" s="3" t="s">
        <v>5</v>
      </c>
      <c r="I3" s="3" t="s">
        <v>6</v>
      </c>
      <c r="J3" s="3" t="s">
        <v>7</v>
      </c>
      <c r="K3" s="3" t="s">
        <v>8</v>
      </c>
    </row>
    <row r="4" spans="1:11" x14ac:dyDescent="0.25">
      <c r="A4" s="7">
        <v>42035</v>
      </c>
      <c r="B4" s="4" t="s">
        <v>9</v>
      </c>
      <c r="C4" s="4" t="s">
        <v>10</v>
      </c>
      <c r="D4" s="4" t="s">
        <v>263</v>
      </c>
      <c r="E4" s="5">
        <v>277</v>
      </c>
      <c r="F4" s="5">
        <v>12</v>
      </c>
      <c r="G4" s="5">
        <v>12</v>
      </c>
      <c r="H4" s="5">
        <v>9</v>
      </c>
      <c r="I4" s="5">
        <v>3</v>
      </c>
      <c r="J4" s="4">
        <v>0</v>
      </c>
      <c r="K4" s="4">
        <v>0</v>
      </c>
    </row>
    <row r="5" spans="1:11" x14ac:dyDescent="0.25">
      <c r="A5" s="7">
        <v>42035</v>
      </c>
      <c r="B5" s="4" t="s">
        <v>9</v>
      </c>
      <c r="C5" s="4" t="s">
        <v>11</v>
      </c>
      <c r="D5" s="4" t="s">
        <v>264</v>
      </c>
      <c r="E5" s="5">
        <v>488</v>
      </c>
      <c r="F5" s="5">
        <v>41</v>
      </c>
      <c r="G5" s="5">
        <v>41</v>
      </c>
      <c r="H5" s="5">
        <v>41</v>
      </c>
      <c r="I5" s="5">
        <v>0</v>
      </c>
      <c r="J5" s="4">
        <v>0</v>
      </c>
      <c r="K5" s="4">
        <v>0</v>
      </c>
    </row>
    <row r="6" spans="1:11" x14ac:dyDescent="0.25">
      <c r="A6" s="7">
        <v>42035</v>
      </c>
      <c r="B6" s="4" t="s">
        <v>9</v>
      </c>
      <c r="C6" s="4" t="s">
        <v>12</v>
      </c>
      <c r="D6" s="4" t="s">
        <v>265</v>
      </c>
      <c r="E6" s="5">
        <v>120</v>
      </c>
      <c r="F6" s="5">
        <v>14</v>
      </c>
      <c r="G6" s="5">
        <v>14</v>
      </c>
      <c r="H6" s="5">
        <v>14</v>
      </c>
      <c r="I6" s="5">
        <v>0</v>
      </c>
      <c r="J6" s="4">
        <v>0</v>
      </c>
      <c r="K6" s="4">
        <v>0</v>
      </c>
    </row>
    <row r="7" spans="1:11" ht="25.5" x14ac:dyDescent="0.25">
      <c r="A7" s="7">
        <v>42035</v>
      </c>
      <c r="B7" s="4" t="s">
        <v>9</v>
      </c>
      <c r="C7" s="4" t="s">
        <v>13</v>
      </c>
      <c r="D7" s="4" t="s">
        <v>266</v>
      </c>
      <c r="E7" s="5">
        <v>12322</v>
      </c>
      <c r="F7" s="5">
        <v>21</v>
      </c>
      <c r="G7" s="5">
        <v>21</v>
      </c>
      <c r="H7" s="5">
        <v>21</v>
      </c>
      <c r="I7" s="5">
        <v>0</v>
      </c>
      <c r="J7" s="4">
        <v>0</v>
      </c>
      <c r="K7" s="4">
        <v>0</v>
      </c>
    </row>
    <row r="8" spans="1:11" ht="25.5" x14ac:dyDescent="0.25">
      <c r="A8" s="7">
        <v>42035</v>
      </c>
      <c r="B8" s="4" t="s">
        <v>9</v>
      </c>
      <c r="C8" s="4" t="s">
        <v>13</v>
      </c>
      <c r="D8" s="4" t="s">
        <v>267</v>
      </c>
      <c r="E8" s="5">
        <v>12322</v>
      </c>
      <c r="F8" s="5">
        <v>14</v>
      </c>
      <c r="G8" s="5">
        <v>14</v>
      </c>
      <c r="H8" s="5">
        <v>14</v>
      </c>
      <c r="I8" s="5">
        <v>0</v>
      </c>
      <c r="J8" s="4">
        <v>0</v>
      </c>
      <c r="K8" s="4">
        <v>0</v>
      </c>
    </row>
    <row r="9" spans="1:11" x14ac:dyDescent="0.25">
      <c r="A9" s="8"/>
      <c r="B9" s="8"/>
      <c r="C9" s="8"/>
      <c r="D9" s="8"/>
      <c r="E9" s="9"/>
      <c r="F9" s="9"/>
      <c r="G9" s="9"/>
      <c r="H9" s="9"/>
      <c r="I9" s="9"/>
      <c r="J9" s="8"/>
      <c r="K9" s="8"/>
    </row>
    <row r="10" spans="1:11" x14ac:dyDescent="0.25">
      <c r="A10" s="7">
        <v>42063</v>
      </c>
      <c r="B10" s="4" t="s">
        <v>9</v>
      </c>
      <c r="C10" s="4" t="s">
        <v>10</v>
      </c>
      <c r="D10" s="4" t="s">
        <v>457</v>
      </c>
      <c r="E10" s="5">
        <v>384</v>
      </c>
      <c r="F10" s="5">
        <v>18</v>
      </c>
      <c r="G10" s="5">
        <v>18</v>
      </c>
      <c r="H10" s="5">
        <v>16</v>
      </c>
      <c r="I10" s="5">
        <v>2</v>
      </c>
      <c r="J10" s="4">
        <v>0</v>
      </c>
      <c r="K10" s="4">
        <v>0</v>
      </c>
    </row>
    <row r="11" spans="1:11" x14ac:dyDescent="0.25">
      <c r="A11" s="7">
        <v>42063</v>
      </c>
      <c r="B11" s="4" t="s">
        <v>9</v>
      </c>
      <c r="C11" s="4" t="s">
        <v>11</v>
      </c>
      <c r="D11" s="4" t="s">
        <v>458</v>
      </c>
      <c r="E11" s="5">
        <v>393</v>
      </c>
      <c r="F11" s="5">
        <v>37</v>
      </c>
      <c r="G11" s="5">
        <v>37</v>
      </c>
      <c r="H11" s="5">
        <v>37</v>
      </c>
      <c r="I11" s="5">
        <v>0</v>
      </c>
      <c r="J11" s="4">
        <v>0</v>
      </c>
      <c r="K11" s="4">
        <v>0</v>
      </c>
    </row>
    <row r="12" spans="1:11" x14ac:dyDescent="0.25">
      <c r="A12" s="7">
        <v>42063</v>
      </c>
      <c r="B12" s="4" t="s">
        <v>9</v>
      </c>
      <c r="C12" s="4" t="s">
        <v>12</v>
      </c>
      <c r="D12" s="4" t="s">
        <v>459</v>
      </c>
      <c r="E12" s="5">
        <v>165</v>
      </c>
      <c r="F12" s="5">
        <v>13</v>
      </c>
      <c r="G12" s="5">
        <v>13</v>
      </c>
      <c r="H12" s="5">
        <v>13</v>
      </c>
      <c r="I12" s="5">
        <v>0</v>
      </c>
      <c r="J12" s="4">
        <v>0</v>
      </c>
      <c r="K12" s="4">
        <v>0</v>
      </c>
    </row>
    <row r="13" spans="1:11" ht="25.5" x14ac:dyDescent="0.25">
      <c r="A13" s="7">
        <v>42063</v>
      </c>
      <c r="B13" s="4" t="s">
        <v>9</v>
      </c>
      <c r="C13" s="4" t="s">
        <v>13</v>
      </c>
      <c r="D13" s="4" t="s">
        <v>460</v>
      </c>
      <c r="E13" s="5">
        <v>11478</v>
      </c>
      <c r="F13" s="5">
        <v>18</v>
      </c>
      <c r="G13" s="5">
        <v>18</v>
      </c>
      <c r="H13" s="5">
        <v>18</v>
      </c>
      <c r="I13" s="5">
        <v>0</v>
      </c>
      <c r="J13" s="4">
        <v>0</v>
      </c>
      <c r="K13" s="4">
        <v>0</v>
      </c>
    </row>
    <row r="14" spans="1:11" ht="25.5" x14ac:dyDescent="0.25">
      <c r="A14" s="7">
        <v>42063</v>
      </c>
      <c r="B14" s="4" t="s">
        <v>9</v>
      </c>
      <c r="C14" s="4" t="s">
        <v>13</v>
      </c>
      <c r="D14" s="4" t="s">
        <v>461</v>
      </c>
      <c r="E14" s="5">
        <v>11478</v>
      </c>
      <c r="F14" s="5">
        <v>17</v>
      </c>
      <c r="G14" s="5">
        <v>17</v>
      </c>
      <c r="H14" s="5">
        <v>17</v>
      </c>
      <c r="I14" s="5">
        <v>0</v>
      </c>
      <c r="J14" s="4">
        <v>0</v>
      </c>
      <c r="K14" s="4">
        <v>0</v>
      </c>
    </row>
    <row r="15" spans="1:11" x14ac:dyDescent="0.25">
      <c r="A15" s="8"/>
      <c r="B15" s="8"/>
      <c r="C15" s="8"/>
      <c r="D15" s="8"/>
      <c r="E15" s="9"/>
      <c r="F15" s="9"/>
      <c r="G15" s="9"/>
      <c r="H15" s="9"/>
      <c r="I15" s="9"/>
      <c r="J15" s="8"/>
      <c r="K15" s="8"/>
    </row>
    <row r="16" spans="1:11" x14ac:dyDescent="0.25">
      <c r="A16" s="7">
        <v>42094</v>
      </c>
      <c r="B16" s="4" t="s">
        <v>9</v>
      </c>
      <c r="C16" s="4" t="s">
        <v>10</v>
      </c>
      <c r="D16" s="4" t="s">
        <v>614</v>
      </c>
      <c r="E16" s="5">
        <v>379</v>
      </c>
      <c r="F16" s="5">
        <v>22</v>
      </c>
      <c r="G16" s="5">
        <v>22</v>
      </c>
      <c r="H16" s="5">
        <v>21</v>
      </c>
      <c r="I16" s="5">
        <v>1</v>
      </c>
      <c r="J16" s="4">
        <v>0</v>
      </c>
      <c r="K16" s="4">
        <v>0</v>
      </c>
    </row>
    <row r="17" spans="1:11" x14ac:dyDescent="0.25">
      <c r="A17" s="7">
        <v>42094</v>
      </c>
      <c r="B17" s="4" t="s">
        <v>9</v>
      </c>
      <c r="C17" s="4" t="s">
        <v>11</v>
      </c>
      <c r="D17" s="4" t="s">
        <v>615</v>
      </c>
      <c r="E17" s="5">
        <v>410</v>
      </c>
      <c r="F17" s="5">
        <v>53</v>
      </c>
      <c r="G17" s="5">
        <v>53</v>
      </c>
      <c r="H17" s="5">
        <v>53</v>
      </c>
      <c r="I17" s="5">
        <v>0</v>
      </c>
      <c r="J17" s="4">
        <v>0</v>
      </c>
      <c r="K17" s="4">
        <v>0</v>
      </c>
    </row>
    <row r="18" spans="1:11" x14ac:dyDescent="0.25">
      <c r="A18" s="7">
        <v>42094</v>
      </c>
      <c r="B18" s="4" t="s">
        <v>9</v>
      </c>
      <c r="C18" s="4" t="s">
        <v>12</v>
      </c>
      <c r="D18" s="4" t="s">
        <v>616</v>
      </c>
      <c r="E18" s="5">
        <v>190</v>
      </c>
      <c r="F18" s="5">
        <v>15</v>
      </c>
      <c r="G18" s="5">
        <v>15</v>
      </c>
      <c r="H18" s="5">
        <v>15</v>
      </c>
      <c r="I18" s="5">
        <v>0</v>
      </c>
      <c r="J18" s="4">
        <v>0</v>
      </c>
      <c r="K18" s="4">
        <v>0</v>
      </c>
    </row>
    <row r="19" spans="1:11" ht="25.5" x14ac:dyDescent="0.25">
      <c r="A19" s="7">
        <v>42094</v>
      </c>
      <c r="B19" s="4" t="s">
        <v>9</v>
      </c>
      <c r="C19" s="4" t="s">
        <v>13</v>
      </c>
      <c r="D19" s="4" t="s">
        <v>617</v>
      </c>
      <c r="E19" s="5">
        <v>11153</v>
      </c>
      <c r="F19" s="5">
        <v>42</v>
      </c>
      <c r="G19" s="5">
        <v>42</v>
      </c>
      <c r="H19" s="5">
        <v>42</v>
      </c>
      <c r="I19" s="5">
        <v>0</v>
      </c>
      <c r="J19" s="4">
        <v>0</v>
      </c>
      <c r="K19" s="4">
        <v>0</v>
      </c>
    </row>
    <row r="20" spans="1:11" ht="25.5" x14ac:dyDescent="0.25">
      <c r="A20" s="7">
        <v>42094</v>
      </c>
      <c r="B20" s="4" t="s">
        <v>9</v>
      </c>
      <c r="C20" s="4" t="s">
        <v>13</v>
      </c>
      <c r="D20" s="4" t="s">
        <v>618</v>
      </c>
      <c r="E20" s="5">
        <v>11153</v>
      </c>
      <c r="F20" s="5">
        <v>41</v>
      </c>
      <c r="G20" s="5">
        <v>41</v>
      </c>
      <c r="H20" s="5">
        <v>41</v>
      </c>
      <c r="I20" s="5">
        <v>0</v>
      </c>
      <c r="J20" s="4">
        <v>0</v>
      </c>
      <c r="K20" s="4">
        <v>0</v>
      </c>
    </row>
    <row r="21" spans="1:11" x14ac:dyDescent="0.25">
      <c r="A21" s="8"/>
      <c r="B21" s="8"/>
      <c r="C21" s="8"/>
      <c r="D21" s="8"/>
      <c r="E21" s="9"/>
      <c r="F21" s="9"/>
      <c r="G21" s="9"/>
      <c r="H21" s="9"/>
      <c r="I21" s="9"/>
      <c r="J21" s="8"/>
      <c r="K21" s="8"/>
    </row>
    <row r="22" spans="1:11" x14ac:dyDescent="0.25">
      <c r="A22" s="170" t="s">
        <v>323</v>
      </c>
      <c r="B22" s="171" t="s">
        <v>9</v>
      </c>
      <c r="C22" s="171" t="s">
        <v>10</v>
      </c>
      <c r="D22" s="171" t="s">
        <v>318</v>
      </c>
      <c r="E22" s="172">
        <v>1040</v>
      </c>
      <c r="F22" s="172">
        <v>52</v>
      </c>
      <c r="G22" s="172">
        <v>52</v>
      </c>
      <c r="H22" s="172">
        <v>46</v>
      </c>
      <c r="I22" s="172">
        <v>6</v>
      </c>
      <c r="J22" s="172">
        <v>0</v>
      </c>
      <c r="K22" s="172">
        <v>0</v>
      </c>
    </row>
    <row r="23" spans="1:11" x14ac:dyDescent="0.25">
      <c r="A23" s="170" t="s">
        <v>323</v>
      </c>
      <c r="B23" s="171" t="s">
        <v>9</v>
      </c>
      <c r="C23" s="171" t="s">
        <v>11</v>
      </c>
      <c r="D23" s="171" t="s">
        <v>319</v>
      </c>
      <c r="E23" s="172">
        <v>1291</v>
      </c>
      <c r="F23" s="172">
        <v>131</v>
      </c>
      <c r="G23" s="172">
        <v>131</v>
      </c>
      <c r="H23" s="172">
        <v>131</v>
      </c>
      <c r="I23" s="172">
        <v>0</v>
      </c>
      <c r="J23" s="172">
        <v>0</v>
      </c>
      <c r="K23" s="172">
        <v>0</v>
      </c>
    </row>
    <row r="24" spans="1:11" x14ac:dyDescent="0.25">
      <c r="A24" s="170" t="s">
        <v>323</v>
      </c>
      <c r="B24" s="171" t="s">
        <v>9</v>
      </c>
      <c r="C24" s="171" t="s">
        <v>12</v>
      </c>
      <c r="D24" s="171" t="s">
        <v>320</v>
      </c>
      <c r="E24" s="172">
        <v>475</v>
      </c>
      <c r="F24" s="172">
        <v>42</v>
      </c>
      <c r="G24" s="172">
        <v>42</v>
      </c>
      <c r="H24" s="172">
        <v>42</v>
      </c>
      <c r="I24" s="172">
        <v>0</v>
      </c>
      <c r="J24" s="172">
        <v>0</v>
      </c>
      <c r="K24" s="172">
        <v>0</v>
      </c>
    </row>
    <row r="25" spans="1:11" ht="25.5" x14ac:dyDescent="0.25">
      <c r="A25" s="170" t="s">
        <v>323</v>
      </c>
      <c r="B25" s="171" t="s">
        <v>9</v>
      </c>
      <c r="C25" s="171" t="s">
        <v>13</v>
      </c>
      <c r="D25" s="171" t="s">
        <v>321</v>
      </c>
      <c r="E25" s="172">
        <v>34953</v>
      </c>
      <c r="F25" s="172">
        <v>81</v>
      </c>
      <c r="G25" s="172">
        <v>81</v>
      </c>
      <c r="H25" s="172">
        <v>81</v>
      </c>
      <c r="I25" s="172">
        <v>0</v>
      </c>
      <c r="J25" s="172">
        <v>0</v>
      </c>
      <c r="K25" s="172">
        <v>0</v>
      </c>
    </row>
    <row r="26" spans="1:11" ht="25.5" x14ac:dyDescent="0.25">
      <c r="A26" s="170" t="s">
        <v>323</v>
      </c>
      <c r="B26" s="171" t="s">
        <v>9</v>
      </c>
      <c r="C26" s="171" t="s">
        <v>13</v>
      </c>
      <c r="D26" s="171" t="s">
        <v>322</v>
      </c>
      <c r="E26" s="172">
        <v>34953</v>
      </c>
      <c r="F26" s="172">
        <v>72</v>
      </c>
      <c r="G26" s="172">
        <v>72</v>
      </c>
      <c r="H26" s="172">
        <v>72</v>
      </c>
      <c r="I26" s="172">
        <v>0</v>
      </c>
      <c r="J26" s="172">
        <v>0</v>
      </c>
      <c r="K26" s="172">
        <v>0</v>
      </c>
    </row>
    <row r="28" spans="1:11" x14ac:dyDescent="0.25">
      <c r="A28" s="6" t="s">
        <v>14</v>
      </c>
    </row>
    <row r="29" spans="1:11" x14ac:dyDescent="0.25">
      <c r="A29" s="6" t="s">
        <v>262</v>
      </c>
    </row>
  </sheetData>
  <mergeCells count="2">
    <mergeCell ref="A1:F1"/>
    <mergeCell ref="G1:I1"/>
  </mergeCells>
  <pageMargins left="0.5" right="0.5" top="0.5" bottom="0.5" header="0.5" footer="0.5"/>
  <pageSetup paperSize="5" scale="95"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16.42578125" customWidth="1"/>
    <col min="2" max="2" width="41.140625" customWidth="1"/>
    <col min="3" max="3" width="13.7109375" customWidth="1"/>
    <col min="4" max="11" width="8.28515625" customWidth="1"/>
  </cols>
  <sheetData>
    <row r="1" spans="1:11" ht="21" customHeight="1" x14ac:dyDescent="0.3">
      <c r="A1" s="110"/>
      <c r="B1" s="307" t="s">
        <v>330</v>
      </c>
      <c r="C1" s="307"/>
      <c r="D1" s="307"/>
      <c r="E1" s="307"/>
      <c r="F1" s="307"/>
      <c r="G1" s="307"/>
      <c r="H1" s="307"/>
      <c r="I1" s="307"/>
      <c r="J1" s="111"/>
    </row>
    <row r="2" spans="1:11" x14ac:dyDescent="0.25">
      <c r="A2" s="112" t="s">
        <v>87</v>
      </c>
      <c r="B2" s="113" t="s">
        <v>86</v>
      </c>
      <c r="C2" s="111"/>
      <c r="D2" s="111"/>
      <c r="E2" s="111"/>
      <c r="F2" s="111"/>
      <c r="G2" s="111"/>
      <c r="H2" s="111"/>
      <c r="I2" s="111"/>
      <c r="J2" s="111"/>
      <c r="K2" s="111"/>
    </row>
    <row r="3" spans="1:11" x14ac:dyDescent="0.25">
      <c r="A3" s="112" t="s">
        <v>88</v>
      </c>
      <c r="B3" s="113" t="s">
        <v>89</v>
      </c>
      <c r="C3" s="111"/>
      <c r="D3" s="111"/>
      <c r="E3" s="111"/>
      <c r="F3" s="111"/>
      <c r="G3" s="111"/>
      <c r="H3" s="111"/>
      <c r="I3" s="111"/>
      <c r="J3" s="111"/>
      <c r="K3" s="111"/>
    </row>
    <row r="4" spans="1:11" x14ac:dyDescent="0.25">
      <c r="A4" s="112" t="s">
        <v>90</v>
      </c>
      <c r="B4" s="114" t="s">
        <v>331</v>
      </c>
      <c r="C4" s="111"/>
      <c r="D4" s="111"/>
      <c r="E4" s="111"/>
      <c r="F4" s="111"/>
      <c r="G4" s="111"/>
      <c r="H4" s="111"/>
      <c r="I4" s="111"/>
      <c r="J4" s="111"/>
      <c r="K4" s="111"/>
    </row>
    <row r="5" spans="1:11" x14ac:dyDescent="0.25">
      <c r="A5" s="112" t="s">
        <v>91</v>
      </c>
      <c r="B5" s="115">
        <v>52</v>
      </c>
      <c r="C5" s="111"/>
      <c r="D5" s="111"/>
      <c r="E5" s="111"/>
      <c r="F5" s="111"/>
      <c r="G5" s="111"/>
      <c r="H5" s="111"/>
      <c r="I5" s="111"/>
      <c r="J5" s="111"/>
      <c r="K5" s="111"/>
    </row>
    <row r="6" spans="1:11" ht="25.5" customHeight="1" x14ac:dyDescent="0.25">
      <c r="A6" s="116"/>
      <c r="B6" s="117" t="s">
        <v>92</v>
      </c>
      <c r="C6" s="118" t="s">
        <v>93</v>
      </c>
      <c r="D6" s="308" t="s">
        <v>94</v>
      </c>
      <c r="E6" s="309"/>
      <c r="F6" s="310" t="s">
        <v>95</v>
      </c>
      <c r="G6" s="309"/>
      <c r="H6" s="311" t="s">
        <v>96</v>
      </c>
      <c r="I6" s="309"/>
      <c r="J6" s="312" t="s">
        <v>97</v>
      </c>
      <c r="K6" s="309"/>
    </row>
    <row r="7" spans="1:11" ht="25.5" x14ac:dyDescent="0.25">
      <c r="A7" s="313"/>
      <c r="B7" s="119" t="s">
        <v>98</v>
      </c>
      <c r="C7" s="120">
        <v>52</v>
      </c>
      <c r="D7" s="121">
        <v>52</v>
      </c>
      <c r="E7" s="122">
        <v>1</v>
      </c>
      <c r="F7" s="121">
        <v>0</v>
      </c>
      <c r="G7" s="122">
        <v>0</v>
      </c>
      <c r="H7" s="121">
        <v>0</v>
      </c>
      <c r="I7" s="122">
        <v>0</v>
      </c>
      <c r="J7" s="121">
        <v>0</v>
      </c>
      <c r="K7" s="122">
        <v>0</v>
      </c>
    </row>
    <row r="8" spans="1:11" ht="25.5" x14ac:dyDescent="0.25">
      <c r="A8" s="314"/>
      <c r="B8" s="119" t="s">
        <v>99</v>
      </c>
      <c r="C8" s="120">
        <v>52</v>
      </c>
      <c r="D8" s="121">
        <v>52</v>
      </c>
      <c r="E8" s="122">
        <v>1</v>
      </c>
      <c r="F8" s="121">
        <v>0</v>
      </c>
      <c r="G8" s="122">
        <v>0</v>
      </c>
      <c r="H8" s="121">
        <v>0</v>
      </c>
      <c r="I8" s="122">
        <v>0</v>
      </c>
      <c r="J8" s="121">
        <v>0</v>
      </c>
      <c r="K8" s="122">
        <v>0</v>
      </c>
    </row>
    <row r="9" spans="1:11" ht="38.25" x14ac:dyDescent="0.25">
      <c r="A9" s="313"/>
      <c r="B9" s="119" t="s">
        <v>100</v>
      </c>
      <c r="C9" s="120">
        <v>52</v>
      </c>
      <c r="D9" s="121">
        <v>48</v>
      </c>
      <c r="E9" s="122">
        <v>0.92307692307692313</v>
      </c>
      <c r="F9" s="121">
        <v>0</v>
      </c>
      <c r="G9" s="122">
        <v>0</v>
      </c>
      <c r="H9" s="121">
        <v>0</v>
      </c>
      <c r="I9" s="122">
        <v>0</v>
      </c>
      <c r="J9" s="121">
        <v>4</v>
      </c>
      <c r="K9" s="122">
        <v>7.6923076923076927E-2</v>
      </c>
    </row>
    <row r="10" spans="1:11" ht="38.25" x14ac:dyDescent="0.25">
      <c r="A10" s="314"/>
      <c r="B10" s="119" t="s">
        <v>101</v>
      </c>
      <c r="C10" s="120">
        <v>52</v>
      </c>
      <c r="D10" s="121">
        <v>50</v>
      </c>
      <c r="E10" s="122">
        <v>0.96153846153846156</v>
      </c>
      <c r="F10" s="121">
        <v>0</v>
      </c>
      <c r="G10" s="122">
        <v>0</v>
      </c>
      <c r="H10" s="121">
        <v>0</v>
      </c>
      <c r="I10" s="122">
        <v>0</v>
      </c>
      <c r="J10" s="121">
        <v>2</v>
      </c>
      <c r="K10" s="122">
        <v>3.8461538461538464E-2</v>
      </c>
    </row>
    <row r="11" spans="1:11" ht="63.75" x14ac:dyDescent="0.25">
      <c r="A11" s="313"/>
      <c r="B11" s="119" t="s">
        <v>102</v>
      </c>
      <c r="C11" s="120">
        <v>52</v>
      </c>
      <c r="D11" s="121">
        <v>52</v>
      </c>
      <c r="E11" s="122">
        <v>1</v>
      </c>
      <c r="F11" s="121">
        <v>0</v>
      </c>
      <c r="G11" s="122">
        <v>0</v>
      </c>
      <c r="H11" s="121">
        <v>0</v>
      </c>
      <c r="I11" s="122">
        <v>0</v>
      </c>
      <c r="J11" s="121">
        <v>0</v>
      </c>
      <c r="K11" s="122">
        <v>0</v>
      </c>
    </row>
    <row r="12" spans="1:11" ht="51" x14ac:dyDescent="0.25">
      <c r="A12" s="314"/>
      <c r="B12" s="119" t="s">
        <v>103</v>
      </c>
      <c r="C12" s="120">
        <v>52</v>
      </c>
      <c r="D12" s="121">
        <v>16</v>
      </c>
      <c r="E12" s="122">
        <v>0.30769230769230771</v>
      </c>
      <c r="F12" s="121">
        <v>0</v>
      </c>
      <c r="G12" s="122">
        <v>0</v>
      </c>
      <c r="H12" s="121">
        <v>0</v>
      </c>
      <c r="I12" s="122">
        <v>0</v>
      </c>
      <c r="J12" s="121">
        <v>36</v>
      </c>
      <c r="K12" s="122">
        <v>0.69230769230769229</v>
      </c>
    </row>
    <row r="13" spans="1:11" ht="51" x14ac:dyDescent="0.25">
      <c r="A13" s="314"/>
      <c r="B13" s="119" t="s">
        <v>104</v>
      </c>
      <c r="C13" s="120">
        <v>52</v>
      </c>
      <c r="D13" s="121">
        <v>51</v>
      </c>
      <c r="E13" s="122">
        <v>0.98076923076923073</v>
      </c>
      <c r="F13" s="121">
        <v>0</v>
      </c>
      <c r="G13" s="122">
        <v>0</v>
      </c>
      <c r="H13" s="121">
        <v>0</v>
      </c>
      <c r="I13" s="122">
        <v>0</v>
      </c>
      <c r="J13" s="121">
        <v>1</v>
      </c>
      <c r="K13" s="122">
        <v>1.9230769230769232E-2</v>
      </c>
    </row>
    <row r="14" spans="1:11" ht="25.5" x14ac:dyDescent="0.25">
      <c r="A14" s="313"/>
      <c r="B14" s="119" t="s">
        <v>105</v>
      </c>
      <c r="C14" s="120">
        <v>52</v>
      </c>
      <c r="D14" s="121">
        <v>13</v>
      </c>
      <c r="E14" s="122">
        <v>0.25</v>
      </c>
      <c r="F14" s="121">
        <v>0</v>
      </c>
      <c r="G14" s="122">
        <v>0</v>
      </c>
      <c r="H14" s="121">
        <v>0</v>
      </c>
      <c r="I14" s="122">
        <v>0</v>
      </c>
      <c r="J14" s="121">
        <v>39</v>
      </c>
      <c r="K14" s="122">
        <v>0.75</v>
      </c>
    </row>
    <row r="15" spans="1:11" ht="38.25" x14ac:dyDescent="0.25">
      <c r="A15" s="314"/>
      <c r="B15" s="119" t="s">
        <v>106</v>
      </c>
      <c r="C15" s="120">
        <v>52</v>
      </c>
      <c r="D15" s="121">
        <v>42</v>
      </c>
      <c r="E15" s="122">
        <v>0.80769230769230771</v>
      </c>
      <c r="F15" s="121">
        <v>1</v>
      </c>
      <c r="G15" s="122">
        <v>1.9230769230769232E-2</v>
      </c>
      <c r="H15" s="121">
        <v>0</v>
      </c>
      <c r="I15" s="122">
        <v>0</v>
      </c>
      <c r="J15" s="121">
        <v>9</v>
      </c>
      <c r="K15" s="122">
        <v>0.17307692307692307</v>
      </c>
    </row>
    <row r="16" spans="1:11" ht="25.5" x14ac:dyDescent="0.25">
      <c r="A16" s="314"/>
      <c r="B16" s="119" t="s">
        <v>107</v>
      </c>
      <c r="C16" s="120">
        <v>52</v>
      </c>
      <c r="D16" s="121">
        <v>45</v>
      </c>
      <c r="E16" s="122">
        <v>0.86538461538461542</v>
      </c>
      <c r="F16" s="121">
        <v>5</v>
      </c>
      <c r="G16" s="122">
        <v>9.6153846153846159E-2</v>
      </c>
      <c r="H16" s="121">
        <v>0</v>
      </c>
      <c r="I16" s="122">
        <v>0</v>
      </c>
      <c r="J16" s="121">
        <v>2</v>
      </c>
      <c r="K16" s="122">
        <v>3.8461538461538464E-2</v>
      </c>
    </row>
    <row r="17" spans="1:11" ht="63.75" x14ac:dyDescent="0.25">
      <c r="A17" s="123"/>
      <c r="B17" s="119" t="s">
        <v>108</v>
      </c>
      <c r="C17" s="120">
        <v>52</v>
      </c>
      <c r="D17" s="121">
        <v>49</v>
      </c>
      <c r="E17" s="122">
        <v>0.94230769230769229</v>
      </c>
      <c r="F17" s="121">
        <v>0</v>
      </c>
      <c r="G17" s="122">
        <v>0</v>
      </c>
      <c r="H17" s="121">
        <v>0</v>
      </c>
      <c r="I17" s="122">
        <v>0</v>
      </c>
      <c r="J17" s="121">
        <v>3</v>
      </c>
      <c r="K17" s="122">
        <v>5.7692307692307696E-2</v>
      </c>
    </row>
    <row r="18" spans="1:11" ht="25.5" x14ac:dyDescent="0.25">
      <c r="A18" s="123"/>
      <c r="B18" s="119" t="s">
        <v>109</v>
      </c>
      <c r="C18" s="120">
        <v>52</v>
      </c>
      <c r="D18" s="121">
        <v>52</v>
      </c>
      <c r="E18" s="122">
        <v>1</v>
      </c>
      <c r="F18" s="121">
        <v>0</v>
      </c>
      <c r="G18" s="122">
        <v>0</v>
      </c>
      <c r="H18" s="121">
        <v>0</v>
      </c>
      <c r="I18" s="122">
        <v>0</v>
      </c>
      <c r="J18" s="121">
        <v>0</v>
      </c>
      <c r="K18" s="122">
        <v>0</v>
      </c>
    </row>
    <row r="19" spans="1:11" ht="38.25" x14ac:dyDescent="0.25">
      <c r="A19" s="123"/>
      <c r="B19" s="119" t="s">
        <v>110</v>
      </c>
      <c r="C19" s="120">
        <v>52</v>
      </c>
      <c r="D19" s="121">
        <v>2</v>
      </c>
      <c r="E19" s="122">
        <v>3.8461538461538464E-2</v>
      </c>
      <c r="F19" s="121">
        <v>0</v>
      </c>
      <c r="G19" s="122">
        <v>0</v>
      </c>
      <c r="H19" s="121">
        <v>0</v>
      </c>
      <c r="I19" s="122">
        <v>0</v>
      </c>
      <c r="J19" s="121">
        <v>50</v>
      </c>
      <c r="K19" s="122">
        <v>0.96153846153846156</v>
      </c>
    </row>
  </sheetData>
  <mergeCells count="9">
    <mergeCell ref="A7:A8"/>
    <mergeCell ref="A9:A10"/>
    <mergeCell ref="A11:A13"/>
    <mergeCell ref="A14:A16"/>
    <mergeCell ref="B1:I1"/>
    <mergeCell ref="D6:E6"/>
    <mergeCell ref="F6:G6"/>
    <mergeCell ref="H6:I6"/>
    <mergeCell ref="J6:K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showGridLines="0" topLeftCell="Q1" zoomScaleNormal="100" workbookViewId="0">
      <pane ySplit="4" topLeftCell="A29" activePane="bottomLeft" state="frozen"/>
      <selection sqref="A1:E1"/>
      <selection pane="bottomLeft"/>
    </sheetView>
  </sheetViews>
  <sheetFormatPr defaultRowHeight="15" outlineLevelRow="1" x14ac:dyDescent="0.25"/>
  <cols>
    <col min="1" max="1" width="11.140625" bestFit="1" customWidth="1"/>
    <col min="2" max="2" width="14.85546875" bestFit="1" customWidth="1"/>
    <col min="3" max="3" width="14.5703125" bestFit="1" customWidth="1"/>
    <col min="4" max="4" width="10.28515625" bestFit="1" customWidth="1"/>
    <col min="5" max="5" width="20.85546875" bestFit="1" customWidth="1"/>
    <col min="6" max="6" width="16.5703125" bestFit="1" customWidth="1"/>
    <col min="7" max="7" width="13.85546875" bestFit="1" customWidth="1"/>
    <col min="8" max="8" width="20.7109375" bestFit="1" customWidth="1"/>
    <col min="9" max="9" width="17.5703125" customWidth="1"/>
    <col min="10" max="10" width="47" customWidth="1"/>
    <col min="11" max="11" width="28" customWidth="1"/>
    <col min="12" max="12" width="34.42578125" customWidth="1"/>
    <col min="13" max="13" width="35.85546875" customWidth="1"/>
    <col min="14" max="14" width="42" customWidth="1"/>
    <col min="15" max="15" width="41.28515625" customWidth="1"/>
    <col min="16" max="16" width="38.7109375" customWidth="1"/>
    <col min="17" max="17" width="30.5703125" customWidth="1"/>
    <col min="18" max="18" width="31.140625" customWidth="1"/>
    <col min="19" max="19" width="24" customWidth="1"/>
    <col min="20" max="20" width="35.28515625" customWidth="1"/>
    <col min="21" max="22" width="21.140625" customWidth="1"/>
  </cols>
  <sheetData>
    <row r="1" spans="1:23" ht="21.75" customHeight="1" x14ac:dyDescent="0.25">
      <c r="A1" s="111"/>
    </row>
    <row r="2" spans="1:23" ht="18.75" x14ac:dyDescent="0.3">
      <c r="A2" s="315" t="s">
        <v>332</v>
      </c>
      <c r="B2" s="307"/>
      <c r="C2" s="307"/>
      <c r="D2" s="307"/>
      <c r="E2" s="307"/>
    </row>
    <row r="3" spans="1:23" x14ac:dyDescent="0.25">
      <c r="A3" s="126"/>
      <c r="B3" s="316" t="s">
        <v>111</v>
      </c>
      <c r="C3" s="317"/>
      <c r="D3" s="317"/>
      <c r="E3" s="317"/>
      <c r="F3" s="317"/>
      <c r="G3" s="317"/>
      <c r="H3" s="317"/>
      <c r="I3" s="317"/>
      <c r="J3" s="318" t="s">
        <v>112</v>
      </c>
      <c r="K3" s="319"/>
      <c r="L3" s="319"/>
      <c r="M3" s="319"/>
      <c r="N3" s="319"/>
      <c r="O3" s="319"/>
      <c r="P3" s="319"/>
      <c r="Q3" s="319"/>
      <c r="R3" s="319"/>
      <c r="S3" s="319"/>
      <c r="T3" s="319"/>
      <c r="U3" s="319"/>
      <c r="V3" s="319"/>
    </row>
    <row r="4" spans="1:23" s="125" customFormat="1" ht="63.75" x14ac:dyDescent="0.25">
      <c r="A4" s="127" t="s">
        <v>113</v>
      </c>
      <c r="B4" s="127" t="s">
        <v>114</v>
      </c>
      <c r="C4" s="127" t="s">
        <v>115</v>
      </c>
      <c r="D4" s="127" t="s">
        <v>116</v>
      </c>
      <c r="E4" s="127" t="s">
        <v>117</v>
      </c>
      <c r="F4" s="127" t="s">
        <v>118</v>
      </c>
      <c r="G4" s="127" t="s">
        <v>119</v>
      </c>
      <c r="H4" s="127" t="s">
        <v>29</v>
      </c>
      <c r="I4" s="127" t="s">
        <v>120</v>
      </c>
      <c r="J4" s="127" t="s">
        <v>98</v>
      </c>
      <c r="K4" s="127" t="s">
        <v>99</v>
      </c>
      <c r="L4" s="127" t="s">
        <v>100</v>
      </c>
      <c r="M4" s="127" t="s">
        <v>101</v>
      </c>
      <c r="N4" s="127" t="s">
        <v>102</v>
      </c>
      <c r="O4" s="127" t="s">
        <v>103</v>
      </c>
      <c r="P4" s="127" t="s">
        <v>104</v>
      </c>
      <c r="Q4" s="127" t="s">
        <v>105</v>
      </c>
      <c r="R4" s="127" t="s">
        <v>106</v>
      </c>
      <c r="S4" s="127" t="s">
        <v>107</v>
      </c>
      <c r="T4" s="127" t="s">
        <v>108</v>
      </c>
      <c r="U4" s="127" t="s">
        <v>109</v>
      </c>
      <c r="V4" s="127" t="s">
        <v>110</v>
      </c>
    </row>
    <row r="5" spans="1:23" s="134" customFormat="1" x14ac:dyDescent="0.25">
      <c r="A5" s="128">
        <v>8561476</v>
      </c>
      <c r="B5" s="129">
        <v>42035</v>
      </c>
      <c r="C5" s="129">
        <v>42054</v>
      </c>
      <c r="D5" s="130" t="s">
        <v>85</v>
      </c>
      <c r="E5" s="128">
        <v>11051182</v>
      </c>
      <c r="F5" s="130" t="s">
        <v>53</v>
      </c>
      <c r="G5" s="128" t="s">
        <v>121</v>
      </c>
      <c r="H5" s="131" t="s">
        <v>401</v>
      </c>
      <c r="I5" s="132">
        <v>0</v>
      </c>
      <c r="J5" s="133" t="s">
        <v>122</v>
      </c>
      <c r="K5" s="133" t="s">
        <v>122</v>
      </c>
      <c r="L5" s="133" t="s">
        <v>122</v>
      </c>
      <c r="M5" s="133" t="s">
        <v>122</v>
      </c>
      <c r="N5" s="133" t="s">
        <v>122</v>
      </c>
      <c r="O5" s="133" t="s">
        <v>122</v>
      </c>
      <c r="P5" s="133" t="s">
        <v>122</v>
      </c>
      <c r="Q5" s="133" t="s">
        <v>122</v>
      </c>
      <c r="R5" s="133" t="s">
        <v>122</v>
      </c>
      <c r="S5" s="133" t="s">
        <v>122</v>
      </c>
      <c r="T5" s="133" t="s">
        <v>122</v>
      </c>
      <c r="U5" s="133" t="s">
        <v>122</v>
      </c>
      <c r="V5" s="133" t="s">
        <v>8</v>
      </c>
      <c r="W5" s="135"/>
    </row>
    <row r="6" spans="1:23" ht="77.25" hidden="1" outlineLevel="1" x14ac:dyDescent="0.25">
      <c r="A6" s="136" t="s">
        <v>123</v>
      </c>
      <c r="B6" s="137"/>
      <c r="C6" s="137"/>
      <c r="D6" s="137"/>
      <c r="E6" s="137"/>
      <c r="F6" s="137"/>
      <c r="G6" s="137"/>
      <c r="H6" s="137"/>
      <c r="I6" s="138"/>
      <c r="J6" s="139" t="s">
        <v>402</v>
      </c>
      <c r="K6" s="139"/>
      <c r="L6" s="139"/>
      <c r="M6" s="139"/>
      <c r="N6" s="139"/>
      <c r="O6" s="139"/>
      <c r="P6" s="139"/>
      <c r="Q6" s="139" t="s">
        <v>403</v>
      </c>
      <c r="R6" s="139" t="s">
        <v>404</v>
      </c>
      <c r="S6" s="139"/>
      <c r="T6" s="139"/>
      <c r="U6" s="139"/>
      <c r="V6" s="139" t="s">
        <v>124</v>
      </c>
    </row>
    <row r="7" spans="1:23" s="134" customFormat="1" collapsed="1" x14ac:dyDescent="0.25">
      <c r="A7" s="128">
        <v>8558450</v>
      </c>
      <c r="B7" s="129">
        <v>42035</v>
      </c>
      <c r="C7" s="129">
        <v>42054</v>
      </c>
      <c r="D7" s="130" t="s">
        <v>85</v>
      </c>
      <c r="E7" s="128">
        <v>13184411</v>
      </c>
      <c r="F7" s="130" t="s">
        <v>53</v>
      </c>
      <c r="G7" s="128" t="s">
        <v>405</v>
      </c>
      <c r="H7" s="131" t="s">
        <v>406</v>
      </c>
      <c r="I7" s="132">
        <v>0</v>
      </c>
      <c r="J7" s="133" t="s">
        <v>122</v>
      </c>
      <c r="K7" s="133" t="s">
        <v>122</v>
      </c>
      <c r="L7" s="133" t="s">
        <v>122</v>
      </c>
      <c r="M7" s="133" t="s">
        <v>122</v>
      </c>
      <c r="N7" s="133" t="s">
        <v>122</v>
      </c>
      <c r="O7" s="133" t="s">
        <v>8</v>
      </c>
      <c r="P7" s="133" t="s">
        <v>122</v>
      </c>
      <c r="Q7" s="133" t="s">
        <v>8</v>
      </c>
      <c r="R7" s="133" t="s">
        <v>122</v>
      </c>
      <c r="S7" s="133" t="s">
        <v>122</v>
      </c>
      <c r="T7" s="133" t="s">
        <v>122</v>
      </c>
      <c r="U7" s="133" t="s">
        <v>122</v>
      </c>
      <c r="V7" s="133" t="s">
        <v>8</v>
      </c>
      <c r="W7" s="135"/>
    </row>
    <row r="8" spans="1:23" ht="64.5" hidden="1" outlineLevel="1" x14ac:dyDescent="0.25">
      <c r="A8" s="136" t="s">
        <v>123</v>
      </c>
      <c r="B8" s="137"/>
      <c r="C8" s="137"/>
      <c r="D8" s="137"/>
      <c r="E8" s="137"/>
      <c r="F8" s="137"/>
      <c r="G8" s="137"/>
      <c r="H8" s="137"/>
      <c r="I8" s="138"/>
      <c r="J8" s="139" t="s">
        <v>407</v>
      </c>
      <c r="K8" s="139"/>
      <c r="L8" s="139"/>
      <c r="M8" s="139" t="s">
        <v>143</v>
      </c>
      <c r="N8" s="139"/>
      <c r="O8" s="139" t="s">
        <v>144</v>
      </c>
      <c r="P8" s="139"/>
      <c r="Q8" s="139">
        <v>198750</v>
      </c>
      <c r="R8" s="139" t="s">
        <v>408</v>
      </c>
      <c r="S8" s="139"/>
      <c r="T8" s="139" t="s">
        <v>409</v>
      </c>
      <c r="U8" s="139"/>
      <c r="V8" s="139" t="s">
        <v>124</v>
      </c>
    </row>
    <row r="9" spans="1:23" s="134" customFormat="1" collapsed="1" x14ac:dyDescent="0.25">
      <c r="A9" s="128">
        <v>8552907</v>
      </c>
      <c r="B9" s="129">
        <v>42035</v>
      </c>
      <c r="C9" s="129">
        <v>42054</v>
      </c>
      <c r="D9" s="130" t="s">
        <v>85</v>
      </c>
      <c r="E9" s="128">
        <v>1742132954</v>
      </c>
      <c r="F9" s="130" t="s">
        <v>53</v>
      </c>
      <c r="G9" s="128" t="s">
        <v>121</v>
      </c>
      <c r="H9" s="131" t="s">
        <v>410</v>
      </c>
      <c r="I9" s="132">
        <v>0</v>
      </c>
      <c r="J9" s="133" t="s">
        <v>122</v>
      </c>
      <c r="K9" s="133" t="s">
        <v>122</v>
      </c>
      <c r="L9" s="133" t="s">
        <v>122</v>
      </c>
      <c r="M9" s="133" t="s">
        <v>122</v>
      </c>
      <c r="N9" s="133" t="s">
        <v>122</v>
      </c>
      <c r="O9" s="133" t="s">
        <v>8</v>
      </c>
      <c r="P9" s="133" t="s">
        <v>122</v>
      </c>
      <c r="Q9" s="133" t="s">
        <v>8</v>
      </c>
      <c r="R9" s="133" t="s">
        <v>122</v>
      </c>
      <c r="S9" s="133" t="s">
        <v>122</v>
      </c>
      <c r="T9" s="133" t="s">
        <v>122</v>
      </c>
      <c r="U9" s="133" t="s">
        <v>122</v>
      </c>
      <c r="V9" s="133" t="s">
        <v>8</v>
      </c>
      <c r="W9" s="135"/>
    </row>
    <row r="10" spans="1:23" ht="90" hidden="1" outlineLevel="1" x14ac:dyDescent="0.25">
      <c r="A10" s="136" t="s">
        <v>123</v>
      </c>
      <c r="B10" s="137"/>
      <c r="C10" s="137"/>
      <c r="D10" s="137"/>
      <c r="E10" s="137"/>
      <c r="F10" s="137"/>
      <c r="G10" s="137"/>
      <c r="H10" s="137"/>
      <c r="I10" s="138"/>
      <c r="J10" s="139" t="s">
        <v>140</v>
      </c>
      <c r="K10" s="139"/>
      <c r="L10" s="139"/>
      <c r="M10" s="139" t="s">
        <v>411</v>
      </c>
      <c r="N10" s="139"/>
      <c r="O10" s="139"/>
      <c r="P10" s="139"/>
      <c r="Q10" s="139">
        <v>138390.66</v>
      </c>
      <c r="R10" s="139" t="s">
        <v>145</v>
      </c>
      <c r="S10" s="139" t="s">
        <v>412</v>
      </c>
      <c r="T10" s="139"/>
      <c r="U10" s="139"/>
      <c r="V10" s="139" t="s">
        <v>124</v>
      </c>
    </row>
    <row r="11" spans="1:23" s="134" customFormat="1" collapsed="1" x14ac:dyDescent="0.25">
      <c r="A11" s="128">
        <v>8577568</v>
      </c>
      <c r="B11" s="129">
        <v>42035</v>
      </c>
      <c r="C11" s="129">
        <v>42054</v>
      </c>
      <c r="D11" s="130" t="s">
        <v>85</v>
      </c>
      <c r="E11" s="128">
        <v>14911366</v>
      </c>
      <c r="F11" s="130" t="s">
        <v>53</v>
      </c>
      <c r="G11" s="128" t="s">
        <v>121</v>
      </c>
      <c r="H11" s="131" t="s">
        <v>413</v>
      </c>
      <c r="I11" s="132">
        <v>0</v>
      </c>
      <c r="J11" s="133" t="s">
        <v>122</v>
      </c>
      <c r="K11" s="133" t="s">
        <v>122</v>
      </c>
      <c r="L11" s="133" t="s">
        <v>122</v>
      </c>
      <c r="M11" s="133" t="s">
        <v>122</v>
      </c>
      <c r="N11" s="133" t="s">
        <v>122</v>
      </c>
      <c r="O11" s="133" t="s">
        <v>8</v>
      </c>
      <c r="P11" s="133" t="s">
        <v>122</v>
      </c>
      <c r="Q11" s="133" t="s">
        <v>122</v>
      </c>
      <c r="R11" s="133" t="s">
        <v>122</v>
      </c>
      <c r="S11" s="133" t="s">
        <v>122</v>
      </c>
      <c r="T11" s="133" t="s">
        <v>122</v>
      </c>
      <c r="U11" s="133" t="s">
        <v>122</v>
      </c>
      <c r="V11" s="133" t="s">
        <v>8</v>
      </c>
      <c r="W11" s="135"/>
    </row>
    <row r="12" spans="1:23" ht="90" hidden="1" outlineLevel="1" x14ac:dyDescent="0.25">
      <c r="A12" s="136" t="s">
        <v>123</v>
      </c>
      <c r="B12" s="137"/>
      <c r="C12" s="137"/>
      <c r="D12" s="137"/>
      <c r="E12" s="137"/>
      <c r="F12" s="137"/>
      <c r="G12" s="137"/>
      <c r="H12" s="137"/>
      <c r="I12" s="138"/>
      <c r="J12" s="139" t="s">
        <v>414</v>
      </c>
      <c r="K12" s="139"/>
      <c r="L12" s="139"/>
      <c r="M12" s="139" t="s">
        <v>415</v>
      </c>
      <c r="N12" s="139"/>
      <c r="O12" s="139" t="s">
        <v>138</v>
      </c>
      <c r="P12" s="139"/>
      <c r="Q12" s="139" t="s">
        <v>416</v>
      </c>
      <c r="R12" s="139" t="s">
        <v>417</v>
      </c>
      <c r="S12" s="139"/>
      <c r="T12" s="139"/>
      <c r="U12" s="139"/>
      <c r="V12" s="139" t="s">
        <v>124</v>
      </c>
    </row>
    <row r="13" spans="1:23" s="134" customFormat="1" collapsed="1" x14ac:dyDescent="0.25">
      <c r="A13" s="128">
        <v>8533103</v>
      </c>
      <c r="B13" s="129">
        <v>42035</v>
      </c>
      <c r="C13" s="129">
        <v>42054</v>
      </c>
      <c r="D13" s="130" t="s">
        <v>85</v>
      </c>
      <c r="E13" s="128">
        <v>24276669</v>
      </c>
      <c r="F13" s="130" t="s">
        <v>53</v>
      </c>
      <c r="G13" s="128" t="s">
        <v>129</v>
      </c>
      <c r="H13" s="131" t="s">
        <v>418</v>
      </c>
      <c r="I13" s="132">
        <v>0</v>
      </c>
      <c r="J13" s="133" t="s">
        <v>122</v>
      </c>
      <c r="K13" s="133" t="s">
        <v>122</v>
      </c>
      <c r="L13" s="133" t="s">
        <v>8</v>
      </c>
      <c r="M13" s="133" t="s">
        <v>8</v>
      </c>
      <c r="N13" s="133" t="s">
        <v>122</v>
      </c>
      <c r="O13" s="133" t="s">
        <v>8</v>
      </c>
      <c r="P13" s="133" t="s">
        <v>122</v>
      </c>
      <c r="Q13" s="133" t="s">
        <v>8</v>
      </c>
      <c r="R13" s="133" t="s">
        <v>8</v>
      </c>
      <c r="S13" s="133" t="s">
        <v>8</v>
      </c>
      <c r="T13" s="133" t="s">
        <v>8</v>
      </c>
      <c r="U13" s="133" t="s">
        <v>122</v>
      </c>
      <c r="V13" s="133" t="s">
        <v>122</v>
      </c>
      <c r="W13" s="135"/>
    </row>
    <row r="14" spans="1:23" ht="90" hidden="1" outlineLevel="1" x14ac:dyDescent="0.25">
      <c r="A14" s="136" t="s">
        <v>123</v>
      </c>
      <c r="B14" s="137"/>
      <c r="C14" s="137"/>
      <c r="D14" s="137"/>
      <c r="E14" s="137"/>
      <c r="F14" s="137"/>
      <c r="G14" s="137"/>
      <c r="H14" s="137"/>
      <c r="I14" s="138"/>
      <c r="J14" s="139" t="s">
        <v>136</v>
      </c>
      <c r="K14" s="139"/>
      <c r="L14" s="139" t="s">
        <v>419</v>
      </c>
      <c r="M14" s="139" t="s">
        <v>420</v>
      </c>
      <c r="N14" s="139"/>
      <c r="O14" s="139" t="s">
        <v>421</v>
      </c>
      <c r="P14" s="139"/>
      <c r="Q14" s="139">
        <v>199203.02</v>
      </c>
      <c r="R14" s="139" t="s">
        <v>422</v>
      </c>
      <c r="S14" s="139" t="s">
        <v>423</v>
      </c>
      <c r="T14" s="139" t="s">
        <v>424</v>
      </c>
      <c r="U14" s="139"/>
      <c r="V14" s="139"/>
    </row>
    <row r="15" spans="1:23" s="134" customFormat="1" collapsed="1" x14ac:dyDescent="0.25">
      <c r="A15" s="128">
        <v>8566333</v>
      </c>
      <c r="B15" s="129">
        <v>42035</v>
      </c>
      <c r="C15" s="129">
        <v>42054</v>
      </c>
      <c r="D15" s="130" t="s">
        <v>85</v>
      </c>
      <c r="E15" s="128">
        <v>1024110243</v>
      </c>
      <c r="F15" s="130" t="s">
        <v>53</v>
      </c>
      <c r="G15" s="128" t="s">
        <v>125</v>
      </c>
      <c r="H15" s="131" t="s">
        <v>425</v>
      </c>
      <c r="I15" s="132">
        <v>0</v>
      </c>
      <c r="J15" s="133" t="s">
        <v>122</v>
      </c>
      <c r="K15" s="133" t="s">
        <v>122</v>
      </c>
      <c r="L15" s="133" t="s">
        <v>122</v>
      </c>
      <c r="M15" s="133" t="s">
        <v>122</v>
      </c>
      <c r="N15" s="133" t="s">
        <v>122</v>
      </c>
      <c r="O15" s="133" t="s">
        <v>122</v>
      </c>
      <c r="P15" s="133" t="s">
        <v>122</v>
      </c>
      <c r="Q15" s="133" t="s">
        <v>8</v>
      </c>
      <c r="R15" s="133" t="s">
        <v>122</v>
      </c>
      <c r="S15" s="133" t="s">
        <v>126</v>
      </c>
      <c r="T15" s="133" t="s">
        <v>122</v>
      </c>
      <c r="U15" s="133" t="s">
        <v>122</v>
      </c>
      <c r="V15" s="133" t="s">
        <v>8</v>
      </c>
      <c r="W15" s="135"/>
    </row>
    <row r="16" spans="1:23" ht="77.25" hidden="1" outlineLevel="1" x14ac:dyDescent="0.25">
      <c r="A16" s="136" t="s">
        <v>123</v>
      </c>
      <c r="B16" s="137"/>
      <c r="C16" s="137"/>
      <c r="D16" s="137"/>
      <c r="E16" s="137"/>
      <c r="F16" s="137"/>
      <c r="G16" s="137"/>
      <c r="H16" s="137"/>
      <c r="I16" s="138"/>
      <c r="J16" s="139" t="s">
        <v>141</v>
      </c>
      <c r="K16" s="139"/>
      <c r="L16" s="139"/>
      <c r="M16" s="139" t="s">
        <v>426</v>
      </c>
      <c r="N16" s="139"/>
      <c r="O16" s="139"/>
      <c r="P16" s="139"/>
      <c r="Q16" s="139">
        <v>90166.68</v>
      </c>
      <c r="R16" s="139" t="s">
        <v>427</v>
      </c>
      <c r="S16" s="139" t="s">
        <v>428</v>
      </c>
      <c r="T16" s="139"/>
      <c r="U16" s="139"/>
      <c r="V16" s="139" t="s">
        <v>124</v>
      </c>
    </row>
    <row r="17" spans="1:23" s="134" customFormat="1" collapsed="1" x14ac:dyDescent="0.25">
      <c r="A17" s="128">
        <v>8556349</v>
      </c>
      <c r="B17" s="129">
        <v>42035</v>
      </c>
      <c r="C17" s="129">
        <v>42054</v>
      </c>
      <c r="D17" s="130" t="s">
        <v>85</v>
      </c>
      <c r="E17" s="128">
        <v>7139819</v>
      </c>
      <c r="F17" s="130" t="s">
        <v>53</v>
      </c>
      <c r="G17" s="128" t="s">
        <v>429</v>
      </c>
      <c r="H17" s="131" t="s">
        <v>430</v>
      </c>
      <c r="I17" s="132">
        <v>0</v>
      </c>
      <c r="J17" s="133" t="s">
        <v>122</v>
      </c>
      <c r="K17" s="133" t="s">
        <v>122</v>
      </c>
      <c r="L17" s="133" t="s">
        <v>122</v>
      </c>
      <c r="M17" s="133" t="s">
        <v>122</v>
      </c>
      <c r="N17" s="133" t="s">
        <v>122</v>
      </c>
      <c r="O17" s="133" t="s">
        <v>8</v>
      </c>
      <c r="P17" s="133" t="s">
        <v>122</v>
      </c>
      <c r="Q17" s="133" t="s">
        <v>8</v>
      </c>
      <c r="R17" s="133" t="s">
        <v>8</v>
      </c>
      <c r="S17" s="133" t="s">
        <v>122</v>
      </c>
      <c r="T17" s="133" t="s">
        <v>122</v>
      </c>
      <c r="U17" s="133" t="s">
        <v>122</v>
      </c>
      <c r="V17" s="133" t="s">
        <v>8</v>
      </c>
      <c r="W17" s="135"/>
    </row>
    <row r="18" spans="1:23" ht="77.25" hidden="1" outlineLevel="1" x14ac:dyDescent="0.25">
      <c r="A18" s="136" t="s">
        <v>123</v>
      </c>
      <c r="B18" s="137"/>
      <c r="C18" s="137"/>
      <c r="D18" s="137"/>
      <c r="E18" s="137"/>
      <c r="F18" s="137"/>
      <c r="G18" s="137"/>
      <c r="H18" s="137"/>
      <c r="I18" s="138"/>
      <c r="J18" s="139" t="s">
        <v>431</v>
      </c>
      <c r="K18" s="139"/>
      <c r="L18" s="139"/>
      <c r="M18" s="139" t="s">
        <v>432</v>
      </c>
      <c r="N18" s="139"/>
      <c r="O18" s="139"/>
      <c r="P18" s="139"/>
      <c r="Q18" s="139">
        <v>69626.2</v>
      </c>
      <c r="R18" s="139" t="s">
        <v>134</v>
      </c>
      <c r="S18" s="139"/>
      <c r="T18" s="139"/>
      <c r="U18" s="139"/>
      <c r="V18" s="139" t="s">
        <v>124</v>
      </c>
    </row>
    <row r="19" spans="1:23" s="134" customFormat="1" collapsed="1" x14ac:dyDescent="0.25">
      <c r="A19" s="128">
        <v>8544463</v>
      </c>
      <c r="B19" s="129">
        <v>42035</v>
      </c>
      <c r="C19" s="129">
        <v>42054</v>
      </c>
      <c r="D19" s="130" t="s">
        <v>85</v>
      </c>
      <c r="E19" s="128">
        <v>22436729</v>
      </c>
      <c r="F19" s="130" t="s">
        <v>53</v>
      </c>
      <c r="G19" s="128" t="s">
        <v>125</v>
      </c>
      <c r="H19" s="131" t="s">
        <v>433</v>
      </c>
      <c r="I19" s="132">
        <v>0</v>
      </c>
      <c r="J19" s="133" t="s">
        <v>122</v>
      </c>
      <c r="K19" s="133" t="s">
        <v>122</v>
      </c>
      <c r="L19" s="133" t="s">
        <v>122</v>
      </c>
      <c r="M19" s="133" t="s">
        <v>122</v>
      </c>
      <c r="N19" s="133" t="s">
        <v>122</v>
      </c>
      <c r="O19" s="133" t="s">
        <v>8</v>
      </c>
      <c r="P19" s="133" t="s">
        <v>122</v>
      </c>
      <c r="Q19" s="133" t="s">
        <v>8</v>
      </c>
      <c r="R19" s="133" t="s">
        <v>122</v>
      </c>
      <c r="S19" s="133" t="s">
        <v>126</v>
      </c>
      <c r="T19" s="133" t="s">
        <v>122</v>
      </c>
      <c r="U19" s="133" t="s">
        <v>122</v>
      </c>
      <c r="V19" s="133" t="s">
        <v>8</v>
      </c>
      <c r="W19" s="135"/>
    </row>
    <row r="20" spans="1:23" ht="77.25" hidden="1" outlineLevel="1" x14ac:dyDescent="0.25">
      <c r="A20" s="136" t="s">
        <v>123</v>
      </c>
      <c r="B20" s="137"/>
      <c r="C20" s="137"/>
      <c r="D20" s="137"/>
      <c r="E20" s="137"/>
      <c r="F20" s="137"/>
      <c r="G20" s="137"/>
      <c r="H20" s="137"/>
      <c r="I20" s="138"/>
      <c r="J20" s="139" t="s">
        <v>434</v>
      </c>
      <c r="K20" s="139"/>
      <c r="L20" s="139"/>
      <c r="M20" s="139" t="s">
        <v>435</v>
      </c>
      <c r="N20" s="139"/>
      <c r="O20" s="139"/>
      <c r="P20" s="139"/>
      <c r="Q20" s="139">
        <v>83413.47</v>
      </c>
      <c r="R20" s="139" t="s">
        <v>436</v>
      </c>
      <c r="S20" s="139" t="s">
        <v>437</v>
      </c>
      <c r="T20" s="139"/>
      <c r="U20" s="139"/>
      <c r="V20" s="139" t="s">
        <v>124</v>
      </c>
    </row>
    <row r="21" spans="1:23" s="134" customFormat="1" collapsed="1" x14ac:dyDescent="0.25">
      <c r="A21" s="128">
        <v>8546091</v>
      </c>
      <c r="B21" s="129">
        <v>42035</v>
      </c>
      <c r="C21" s="129">
        <v>42054</v>
      </c>
      <c r="D21" s="130" t="s">
        <v>85</v>
      </c>
      <c r="E21" s="128">
        <v>1303141470</v>
      </c>
      <c r="F21" s="130" t="s">
        <v>53</v>
      </c>
      <c r="G21" s="128" t="s">
        <v>121</v>
      </c>
      <c r="H21" s="131" t="s">
        <v>438</v>
      </c>
      <c r="I21" s="132">
        <v>0</v>
      </c>
      <c r="J21" s="133" t="s">
        <v>122</v>
      </c>
      <c r="K21" s="133" t="s">
        <v>122</v>
      </c>
      <c r="L21" s="133" t="s">
        <v>122</v>
      </c>
      <c r="M21" s="133" t="s">
        <v>122</v>
      </c>
      <c r="N21" s="133" t="s">
        <v>122</v>
      </c>
      <c r="O21" s="133" t="s">
        <v>8</v>
      </c>
      <c r="P21" s="133" t="s">
        <v>122</v>
      </c>
      <c r="Q21" s="133" t="s">
        <v>122</v>
      </c>
      <c r="R21" s="133" t="s">
        <v>122</v>
      </c>
      <c r="S21" s="133" t="s">
        <v>122</v>
      </c>
      <c r="T21" s="133" t="s">
        <v>122</v>
      </c>
      <c r="U21" s="133" t="s">
        <v>122</v>
      </c>
      <c r="V21" s="133" t="s">
        <v>8</v>
      </c>
      <c r="W21" s="135"/>
    </row>
    <row r="22" spans="1:23" ht="90" hidden="1" outlineLevel="1" x14ac:dyDescent="0.25">
      <c r="A22" s="136" t="s">
        <v>123</v>
      </c>
      <c r="B22" s="137"/>
      <c r="C22" s="137"/>
      <c r="D22" s="137"/>
      <c r="E22" s="137"/>
      <c r="F22" s="137"/>
      <c r="G22" s="137"/>
      <c r="H22" s="137"/>
      <c r="I22" s="138"/>
      <c r="J22" s="139" t="s">
        <v>439</v>
      </c>
      <c r="K22" s="139"/>
      <c r="L22" s="139"/>
      <c r="M22" s="139" t="s">
        <v>440</v>
      </c>
      <c r="N22" s="139"/>
      <c r="O22" s="139"/>
      <c r="P22" s="139"/>
      <c r="Q22" s="139" t="s">
        <v>441</v>
      </c>
      <c r="R22" s="139" t="s">
        <v>442</v>
      </c>
      <c r="S22" s="139"/>
      <c r="T22" s="139"/>
      <c r="U22" s="139"/>
      <c r="V22" s="139" t="s">
        <v>124</v>
      </c>
    </row>
    <row r="23" spans="1:23" s="134" customFormat="1" collapsed="1" x14ac:dyDescent="0.25">
      <c r="A23" s="128">
        <v>8567496</v>
      </c>
      <c r="B23" s="129">
        <v>42035</v>
      </c>
      <c r="C23" s="129">
        <v>42054</v>
      </c>
      <c r="D23" s="130" t="s">
        <v>85</v>
      </c>
      <c r="E23" s="128">
        <v>19662600</v>
      </c>
      <c r="F23" s="130" t="s">
        <v>53</v>
      </c>
      <c r="G23" s="128" t="s">
        <v>129</v>
      </c>
      <c r="H23" s="131" t="s">
        <v>443</v>
      </c>
      <c r="I23" s="132">
        <v>0</v>
      </c>
      <c r="J23" s="133" t="s">
        <v>122</v>
      </c>
      <c r="K23" s="133" t="s">
        <v>122</v>
      </c>
      <c r="L23" s="133" t="s">
        <v>122</v>
      </c>
      <c r="M23" s="133" t="s">
        <v>122</v>
      </c>
      <c r="N23" s="133" t="s">
        <v>122</v>
      </c>
      <c r="O23" s="133" t="s">
        <v>8</v>
      </c>
      <c r="P23" s="133" t="s">
        <v>122</v>
      </c>
      <c r="Q23" s="133" t="s">
        <v>8</v>
      </c>
      <c r="R23" s="133" t="s">
        <v>122</v>
      </c>
      <c r="S23" s="133" t="s">
        <v>122</v>
      </c>
      <c r="T23" s="133" t="s">
        <v>122</v>
      </c>
      <c r="U23" s="133" t="s">
        <v>122</v>
      </c>
      <c r="V23" s="133" t="s">
        <v>8</v>
      </c>
      <c r="W23" s="135"/>
    </row>
    <row r="24" spans="1:23" ht="90" hidden="1" outlineLevel="1" x14ac:dyDescent="0.25">
      <c r="A24" s="136" t="s">
        <v>123</v>
      </c>
      <c r="B24" s="137"/>
      <c r="C24" s="137"/>
      <c r="D24" s="137"/>
      <c r="E24" s="137"/>
      <c r="F24" s="137"/>
      <c r="G24" s="137"/>
      <c r="H24" s="137"/>
      <c r="I24" s="138"/>
      <c r="J24" s="139" t="s">
        <v>444</v>
      </c>
      <c r="K24" s="139"/>
      <c r="L24" s="139"/>
      <c r="M24" s="139" t="s">
        <v>445</v>
      </c>
      <c r="N24" s="139"/>
      <c r="O24" s="139"/>
      <c r="P24" s="139"/>
      <c r="Q24" s="139"/>
      <c r="R24" s="139" t="s">
        <v>446</v>
      </c>
      <c r="S24" s="139"/>
      <c r="T24" s="139"/>
      <c r="U24" s="139"/>
      <c r="V24" s="139" t="s">
        <v>124</v>
      </c>
    </row>
    <row r="25" spans="1:23" s="134" customFormat="1" collapsed="1" x14ac:dyDescent="0.25">
      <c r="A25" s="128">
        <v>8524381</v>
      </c>
      <c r="B25" s="129">
        <v>42035</v>
      </c>
      <c r="C25" s="129">
        <v>42054</v>
      </c>
      <c r="D25" s="130" t="s">
        <v>85</v>
      </c>
      <c r="E25" s="128">
        <v>1844514782</v>
      </c>
      <c r="F25" s="130" t="s">
        <v>53</v>
      </c>
      <c r="G25" s="128" t="s">
        <v>129</v>
      </c>
      <c r="H25" s="131" t="s">
        <v>447</v>
      </c>
      <c r="I25" s="132">
        <v>0</v>
      </c>
      <c r="J25" s="133" t="s">
        <v>122</v>
      </c>
      <c r="K25" s="133" t="s">
        <v>122</v>
      </c>
      <c r="L25" s="133" t="s">
        <v>122</v>
      </c>
      <c r="M25" s="133" t="s">
        <v>122</v>
      </c>
      <c r="N25" s="133" t="s">
        <v>122</v>
      </c>
      <c r="O25" s="133" t="s">
        <v>8</v>
      </c>
      <c r="P25" s="133" t="s">
        <v>122</v>
      </c>
      <c r="Q25" s="133" t="s">
        <v>8</v>
      </c>
      <c r="R25" s="133" t="s">
        <v>122</v>
      </c>
      <c r="S25" s="133" t="s">
        <v>122</v>
      </c>
      <c r="T25" s="133" t="s">
        <v>122</v>
      </c>
      <c r="U25" s="133" t="s">
        <v>122</v>
      </c>
      <c r="V25" s="133" t="s">
        <v>8</v>
      </c>
      <c r="W25" s="135"/>
    </row>
    <row r="26" spans="1:23" ht="90" hidden="1" outlineLevel="1" x14ac:dyDescent="0.25">
      <c r="A26" s="136" t="s">
        <v>123</v>
      </c>
      <c r="B26" s="137"/>
      <c r="C26" s="137"/>
      <c r="D26" s="137"/>
      <c r="E26" s="137"/>
      <c r="F26" s="137"/>
      <c r="G26" s="137"/>
      <c r="H26" s="137"/>
      <c r="I26" s="138"/>
      <c r="J26" s="139" t="s">
        <v>448</v>
      </c>
      <c r="K26" s="139"/>
      <c r="L26" s="139"/>
      <c r="M26" s="139" t="s">
        <v>449</v>
      </c>
      <c r="N26" s="139"/>
      <c r="O26" s="139"/>
      <c r="P26" s="139"/>
      <c r="Q26" s="139">
        <v>246624.17</v>
      </c>
      <c r="R26" s="139" t="s">
        <v>450</v>
      </c>
      <c r="S26" s="139"/>
      <c r="T26" s="139"/>
      <c r="U26" s="139"/>
      <c r="V26" s="139" t="s">
        <v>124</v>
      </c>
    </row>
    <row r="27" spans="1:23" s="134" customFormat="1" collapsed="1" x14ac:dyDescent="0.25">
      <c r="A27" s="128">
        <v>8575168</v>
      </c>
      <c r="B27" s="129">
        <v>42035</v>
      </c>
      <c r="C27" s="129">
        <v>42054</v>
      </c>
      <c r="D27" s="130" t="s">
        <v>85</v>
      </c>
      <c r="E27" s="128">
        <v>1024074999</v>
      </c>
      <c r="F27" s="130" t="s">
        <v>53</v>
      </c>
      <c r="G27" s="128" t="s">
        <v>129</v>
      </c>
      <c r="H27" s="131" t="s">
        <v>451</v>
      </c>
      <c r="I27" s="132">
        <v>0</v>
      </c>
      <c r="J27" s="133" t="s">
        <v>122</v>
      </c>
      <c r="K27" s="133" t="s">
        <v>122</v>
      </c>
      <c r="L27" s="133" t="s">
        <v>122</v>
      </c>
      <c r="M27" s="133" t="s">
        <v>122</v>
      </c>
      <c r="N27" s="133" t="s">
        <v>122</v>
      </c>
      <c r="O27" s="133" t="s">
        <v>8</v>
      </c>
      <c r="P27" s="133" t="s">
        <v>122</v>
      </c>
      <c r="Q27" s="133" t="s">
        <v>8</v>
      </c>
      <c r="R27" s="133" t="s">
        <v>122</v>
      </c>
      <c r="S27" s="133" t="s">
        <v>126</v>
      </c>
      <c r="T27" s="133" t="s">
        <v>8</v>
      </c>
      <c r="U27" s="133" t="s">
        <v>122</v>
      </c>
      <c r="V27" s="133" t="s">
        <v>8</v>
      </c>
      <c r="W27" s="135"/>
    </row>
    <row r="28" spans="1:23" ht="90" hidden="1" outlineLevel="1" x14ac:dyDescent="0.25">
      <c r="A28" s="136" t="s">
        <v>123</v>
      </c>
      <c r="B28" s="137"/>
      <c r="C28" s="137"/>
      <c r="D28" s="137"/>
      <c r="E28" s="137"/>
      <c r="F28" s="137"/>
      <c r="G28" s="137"/>
      <c r="H28" s="137"/>
      <c r="I28" s="138"/>
      <c r="J28" s="139" t="s">
        <v>452</v>
      </c>
      <c r="K28" s="139"/>
      <c r="L28" s="139"/>
      <c r="M28" s="139" t="s">
        <v>453</v>
      </c>
      <c r="N28" s="139"/>
      <c r="O28" s="139"/>
      <c r="P28" s="139"/>
      <c r="Q28" s="139">
        <v>216049.28</v>
      </c>
      <c r="R28" s="139" t="s">
        <v>454</v>
      </c>
      <c r="S28" s="139" t="s">
        <v>455</v>
      </c>
      <c r="T28" s="139" t="s">
        <v>456</v>
      </c>
      <c r="U28" s="139"/>
      <c r="V28" s="139" t="s">
        <v>124</v>
      </c>
    </row>
    <row r="29" spans="1:23" s="134" customFormat="1" collapsed="1" x14ac:dyDescent="0.25">
      <c r="A29" s="128">
        <v>8570751</v>
      </c>
      <c r="B29" s="129">
        <v>42063</v>
      </c>
      <c r="C29" s="129">
        <v>42080</v>
      </c>
      <c r="D29" s="130" t="s">
        <v>85</v>
      </c>
      <c r="E29" s="128">
        <v>1024197478</v>
      </c>
      <c r="F29" s="130" t="s">
        <v>53</v>
      </c>
      <c r="G29" s="128" t="s">
        <v>557</v>
      </c>
      <c r="H29" s="131" t="s">
        <v>82</v>
      </c>
      <c r="I29" s="132">
        <v>0</v>
      </c>
      <c r="J29" s="133" t="s">
        <v>122</v>
      </c>
      <c r="K29" s="133" t="s">
        <v>122</v>
      </c>
      <c r="L29" s="133" t="s">
        <v>122</v>
      </c>
      <c r="M29" s="133" t="s">
        <v>122</v>
      </c>
      <c r="N29" s="133" t="s">
        <v>122</v>
      </c>
      <c r="O29" s="133" t="s">
        <v>122</v>
      </c>
      <c r="P29" s="133" t="s">
        <v>122</v>
      </c>
      <c r="Q29" s="133" t="s">
        <v>8</v>
      </c>
      <c r="R29" s="133" t="s">
        <v>122</v>
      </c>
      <c r="S29" s="133" t="s">
        <v>122</v>
      </c>
      <c r="T29" s="133" t="s">
        <v>122</v>
      </c>
      <c r="U29" s="133" t="s">
        <v>122</v>
      </c>
      <c r="V29" s="133" t="s">
        <v>8</v>
      </c>
    </row>
    <row r="30" spans="1:23" ht="64.5" hidden="1" customHeight="1" outlineLevel="1" x14ac:dyDescent="0.25">
      <c r="A30" s="136"/>
      <c r="B30" s="137"/>
      <c r="C30" s="137"/>
      <c r="D30" s="137"/>
      <c r="E30" s="137"/>
      <c r="F30" s="137"/>
      <c r="G30" s="137"/>
      <c r="H30" s="137"/>
      <c r="I30" s="138"/>
      <c r="J30" s="139" t="s">
        <v>149</v>
      </c>
      <c r="K30" s="139"/>
      <c r="L30" s="139"/>
      <c r="M30" s="139" t="s">
        <v>143</v>
      </c>
      <c r="N30" s="139"/>
      <c r="O30" s="139" t="s">
        <v>558</v>
      </c>
      <c r="P30" s="139"/>
      <c r="Q30" s="139"/>
      <c r="R30" s="139" t="s">
        <v>559</v>
      </c>
      <c r="S30" s="139"/>
      <c r="T30" s="139"/>
      <c r="U30" s="139"/>
      <c r="V30" s="139" t="s">
        <v>124</v>
      </c>
    </row>
    <row r="31" spans="1:23" s="134" customFormat="1" collapsed="1" x14ac:dyDescent="0.25">
      <c r="A31" s="128">
        <v>8561278</v>
      </c>
      <c r="B31" s="129">
        <v>42063</v>
      </c>
      <c r="C31" s="129">
        <v>42080</v>
      </c>
      <c r="D31" s="130" t="s">
        <v>85</v>
      </c>
      <c r="E31" s="128">
        <v>17286964</v>
      </c>
      <c r="F31" s="130" t="s">
        <v>53</v>
      </c>
      <c r="G31" s="128" t="s">
        <v>150</v>
      </c>
      <c r="H31" s="131" t="s">
        <v>560</v>
      </c>
      <c r="I31" s="132">
        <v>0</v>
      </c>
      <c r="J31" s="133" t="s">
        <v>122</v>
      </c>
      <c r="K31" s="133" t="s">
        <v>122</v>
      </c>
      <c r="L31" s="133" t="s">
        <v>122</v>
      </c>
      <c r="M31" s="133" t="s">
        <v>122</v>
      </c>
      <c r="N31" s="133" t="s">
        <v>122</v>
      </c>
      <c r="O31" s="133" t="s">
        <v>8</v>
      </c>
      <c r="P31" s="133" t="s">
        <v>122</v>
      </c>
      <c r="Q31" s="133" t="s">
        <v>8</v>
      </c>
      <c r="R31" s="133" t="s">
        <v>122</v>
      </c>
      <c r="S31" s="133" t="s">
        <v>122</v>
      </c>
      <c r="T31" s="133" t="s">
        <v>122</v>
      </c>
      <c r="U31" s="133" t="s">
        <v>122</v>
      </c>
      <c r="V31" s="133" t="s">
        <v>8</v>
      </c>
    </row>
    <row r="32" spans="1:23" ht="64.5" hidden="1" customHeight="1" outlineLevel="1" x14ac:dyDescent="0.25">
      <c r="A32" s="136"/>
      <c r="B32" s="137"/>
      <c r="C32" s="137"/>
      <c r="D32" s="137"/>
      <c r="E32" s="137"/>
      <c r="F32" s="137"/>
      <c r="G32" s="137"/>
      <c r="H32" s="137"/>
      <c r="I32" s="138"/>
      <c r="J32" s="139" t="s">
        <v>149</v>
      </c>
      <c r="K32" s="139"/>
      <c r="L32" s="139"/>
      <c r="M32" s="139" t="s">
        <v>143</v>
      </c>
      <c r="N32" s="139"/>
      <c r="O32" s="139" t="s">
        <v>558</v>
      </c>
      <c r="P32" s="139"/>
      <c r="Q32" s="139"/>
      <c r="R32" s="139" t="s">
        <v>559</v>
      </c>
      <c r="S32" s="139"/>
      <c r="T32" s="139"/>
      <c r="U32" s="139"/>
      <c r="V32" s="139" t="s">
        <v>124</v>
      </c>
    </row>
    <row r="33" spans="1:22" s="134" customFormat="1" collapsed="1" x14ac:dyDescent="0.25">
      <c r="A33" s="128">
        <v>8558719</v>
      </c>
      <c r="B33" s="129">
        <v>42063</v>
      </c>
      <c r="C33" s="129">
        <v>42080</v>
      </c>
      <c r="D33" s="130" t="s">
        <v>85</v>
      </c>
      <c r="E33" s="128">
        <v>23614811</v>
      </c>
      <c r="F33" s="130" t="s">
        <v>53</v>
      </c>
      <c r="G33" s="128" t="s">
        <v>131</v>
      </c>
      <c r="H33" s="131" t="s">
        <v>561</v>
      </c>
      <c r="I33" s="132">
        <v>0</v>
      </c>
      <c r="J33" s="133" t="s">
        <v>122</v>
      </c>
      <c r="K33" s="133" t="s">
        <v>122</v>
      </c>
      <c r="L33" s="133" t="s">
        <v>8</v>
      </c>
      <c r="M33" s="133" t="s">
        <v>122</v>
      </c>
      <c r="N33" s="133" t="s">
        <v>122</v>
      </c>
      <c r="O33" s="133" t="s">
        <v>8</v>
      </c>
      <c r="P33" s="133" t="s">
        <v>122</v>
      </c>
      <c r="Q33" s="133" t="s">
        <v>8</v>
      </c>
      <c r="R33" s="133" t="s">
        <v>122</v>
      </c>
      <c r="S33" s="133" t="s">
        <v>122</v>
      </c>
      <c r="T33" s="133" t="s">
        <v>122</v>
      </c>
      <c r="U33" s="133" t="s">
        <v>122</v>
      </c>
      <c r="V33" s="133" t="s">
        <v>8</v>
      </c>
    </row>
    <row r="34" spans="1:22" ht="64.5" hidden="1" customHeight="1" outlineLevel="1" x14ac:dyDescent="0.25">
      <c r="A34" s="136"/>
      <c r="B34" s="137"/>
      <c r="C34" s="137"/>
      <c r="D34" s="137"/>
      <c r="E34" s="137"/>
      <c r="F34" s="137"/>
      <c r="G34" s="137"/>
      <c r="H34" s="137"/>
      <c r="I34" s="138"/>
      <c r="J34" s="139" t="s">
        <v>562</v>
      </c>
      <c r="K34" s="139"/>
      <c r="L34" s="139" t="s">
        <v>563</v>
      </c>
      <c r="M34" s="139" t="s">
        <v>143</v>
      </c>
      <c r="N34" s="139"/>
      <c r="O34" s="139" t="s">
        <v>564</v>
      </c>
      <c r="P34" s="139"/>
      <c r="Q34" s="139"/>
      <c r="R34" s="139" t="s">
        <v>565</v>
      </c>
      <c r="S34" s="139"/>
      <c r="T34" s="139"/>
      <c r="U34" s="139"/>
      <c r="V34" s="139" t="s">
        <v>124</v>
      </c>
    </row>
    <row r="35" spans="1:22" s="134" customFormat="1" collapsed="1" x14ac:dyDescent="0.25">
      <c r="A35" s="128">
        <v>8523361</v>
      </c>
      <c r="B35" s="129">
        <v>42063</v>
      </c>
      <c r="C35" s="129">
        <v>42080</v>
      </c>
      <c r="D35" s="130" t="s">
        <v>85</v>
      </c>
      <c r="E35" s="128">
        <v>15015589</v>
      </c>
      <c r="F35" s="130" t="s">
        <v>53</v>
      </c>
      <c r="G35" s="128" t="s">
        <v>121</v>
      </c>
      <c r="H35" s="131" t="s">
        <v>566</v>
      </c>
      <c r="I35" s="132">
        <v>0</v>
      </c>
      <c r="J35" s="133" t="s">
        <v>122</v>
      </c>
      <c r="K35" s="133" t="s">
        <v>122</v>
      </c>
      <c r="L35" s="133" t="s">
        <v>122</v>
      </c>
      <c r="M35" s="133" t="s">
        <v>122</v>
      </c>
      <c r="N35" s="133" t="s">
        <v>122</v>
      </c>
      <c r="O35" s="133" t="s">
        <v>122</v>
      </c>
      <c r="P35" s="133" t="s">
        <v>122</v>
      </c>
      <c r="Q35" s="133" t="s">
        <v>8</v>
      </c>
      <c r="R35" s="133" t="s">
        <v>122</v>
      </c>
      <c r="S35" s="133" t="s">
        <v>122</v>
      </c>
      <c r="T35" s="133" t="s">
        <v>122</v>
      </c>
      <c r="U35" s="133" t="s">
        <v>122</v>
      </c>
      <c r="V35" s="133" t="s">
        <v>8</v>
      </c>
    </row>
    <row r="36" spans="1:22" ht="64.5" hidden="1" customHeight="1" outlineLevel="1" x14ac:dyDescent="0.25">
      <c r="A36" s="136"/>
      <c r="B36" s="137"/>
      <c r="C36" s="137"/>
      <c r="D36" s="137"/>
      <c r="E36" s="137"/>
      <c r="F36" s="137"/>
      <c r="G36" s="137"/>
      <c r="H36" s="137"/>
      <c r="I36" s="138"/>
      <c r="J36" s="139" t="s">
        <v>567</v>
      </c>
      <c r="K36" s="139"/>
      <c r="L36" s="139"/>
      <c r="M36" s="139" t="s">
        <v>143</v>
      </c>
      <c r="N36" s="139"/>
      <c r="O36" s="139" t="s">
        <v>568</v>
      </c>
      <c r="P36" s="139"/>
      <c r="Q36" s="139"/>
      <c r="R36" s="139" t="s">
        <v>569</v>
      </c>
      <c r="S36" s="139"/>
      <c r="T36" s="139"/>
      <c r="U36" s="139"/>
      <c r="V36" s="139" t="s">
        <v>124</v>
      </c>
    </row>
    <row r="37" spans="1:22" s="134" customFormat="1" collapsed="1" x14ac:dyDescent="0.25">
      <c r="A37" s="128">
        <v>8535565</v>
      </c>
      <c r="B37" s="129">
        <v>42063</v>
      </c>
      <c r="C37" s="129">
        <v>42080</v>
      </c>
      <c r="D37" s="130" t="s">
        <v>85</v>
      </c>
      <c r="E37" s="128">
        <v>14162820</v>
      </c>
      <c r="F37" s="130" t="s">
        <v>53</v>
      </c>
      <c r="G37" s="128" t="s">
        <v>129</v>
      </c>
      <c r="H37" s="131" t="s">
        <v>570</v>
      </c>
      <c r="I37" s="132">
        <v>0</v>
      </c>
      <c r="J37" s="133" t="s">
        <v>122</v>
      </c>
      <c r="K37" s="133" t="s">
        <v>122</v>
      </c>
      <c r="L37" s="133" t="s">
        <v>122</v>
      </c>
      <c r="M37" s="133" t="s">
        <v>122</v>
      </c>
      <c r="N37" s="133" t="s">
        <v>122</v>
      </c>
      <c r="O37" s="133" t="s">
        <v>8</v>
      </c>
      <c r="P37" s="133" t="s">
        <v>122</v>
      </c>
      <c r="Q37" s="133" t="s">
        <v>8</v>
      </c>
      <c r="R37" s="133" t="s">
        <v>122</v>
      </c>
      <c r="S37" s="133" t="s">
        <v>122</v>
      </c>
      <c r="T37" s="133" t="s">
        <v>122</v>
      </c>
      <c r="U37" s="133" t="s">
        <v>122</v>
      </c>
      <c r="V37" s="133" t="s">
        <v>8</v>
      </c>
    </row>
    <row r="38" spans="1:22" ht="64.5" hidden="1" customHeight="1" outlineLevel="1" x14ac:dyDescent="0.25">
      <c r="A38" s="136"/>
      <c r="B38" s="137"/>
      <c r="C38" s="137"/>
      <c r="D38" s="137"/>
      <c r="E38" s="137"/>
      <c r="F38" s="137"/>
      <c r="G38" s="137"/>
      <c r="H38" s="137"/>
      <c r="I38" s="138"/>
      <c r="J38" s="139" t="s">
        <v>571</v>
      </c>
      <c r="K38" s="139"/>
      <c r="L38" s="139"/>
      <c r="M38" s="139" t="s">
        <v>143</v>
      </c>
      <c r="N38" s="139"/>
      <c r="O38" s="139" t="s">
        <v>572</v>
      </c>
      <c r="P38" s="139"/>
      <c r="Q38" s="139"/>
      <c r="R38" s="139" t="s">
        <v>573</v>
      </c>
      <c r="S38" s="139"/>
      <c r="T38" s="139"/>
      <c r="U38" s="139"/>
      <c r="V38" s="139" t="s">
        <v>124</v>
      </c>
    </row>
    <row r="39" spans="1:22" s="134" customFormat="1" collapsed="1" x14ac:dyDescent="0.25">
      <c r="A39" s="128">
        <v>8544327</v>
      </c>
      <c r="B39" s="129">
        <v>42063</v>
      </c>
      <c r="C39" s="129">
        <v>42080</v>
      </c>
      <c r="D39" s="130" t="s">
        <v>85</v>
      </c>
      <c r="E39" s="128">
        <v>10990778</v>
      </c>
      <c r="F39" s="130" t="s">
        <v>53</v>
      </c>
      <c r="G39" s="128" t="s">
        <v>133</v>
      </c>
      <c r="H39" s="131" t="s">
        <v>574</v>
      </c>
      <c r="I39" s="132">
        <v>0</v>
      </c>
      <c r="J39" s="133" t="s">
        <v>122</v>
      </c>
      <c r="K39" s="133" t="s">
        <v>122</v>
      </c>
      <c r="L39" s="133" t="s">
        <v>122</v>
      </c>
      <c r="M39" s="133" t="s">
        <v>122</v>
      </c>
      <c r="N39" s="133" t="s">
        <v>122</v>
      </c>
      <c r="O39" s="133" t="s">
        <v>8</v>
      </c>
      <c r="P39" s="133" t="s">
        <v>122</v>
      </c>
      <c r="Q39" s="133" t="s">
        <v>8</v>
      </c>
      <c r="R39" s="133" t="s">
        <v>8</v>
      </c>
      <c r="S39" s="133" t="s">
        <v>122</v>
      </c>
      <c r="T39" s="133" t="s">
        <v>122</v>
      </c>
      <c r="U39" s="133" t="s">
        <v>122</v>
      </c>
      <c r="V39" s="133" t="s">
        <v>8</v>
      </c>
    </row>
    <row r="40" spans="1:22" ht="64.5" hidden="1" customHeight="1" outlineLevel="1" x14ac:dyDescent="0.25">
      <c r="A40" s="136"/>
      <c r="B40" s="137"/>
      <c r="C40" s="137"/>
      <c r="D40" s="137"/>
      <c r="E40" s="137"/>
      <c r="F40" s="137"/>
      <c r="G40" s="137"/>
      <c r="H40" s="137"/>
      <c r="I40" s="138"/>
      <c r="J40" s="139" t="s">
        <v>575</v>
      </c>
      <c r="K40" s="139"/>
      <c r="L40" s="139"/>
      <c r="M40" s="139" t="s">
        <v>143</v>
      </c>
      <c r="N40" s="139"/>
      <c r="O40" s="139" t="s">
        <v>576</v>
      </c>
      <c r="P40" s="139"/>
      <c r="Q40" s="139"/>
      <c r="R40" s="139" t="s">
        <v>145</v>
      </c>
      <c r="S40" s="139"/>
      <c r="T40" s="139"/>
      <c r="U40" s="139"/>
      <c r="V40" s="139" t="s">
        <v>124</v>
      </c>
    </row>
    <row r="41" spans="1:22" s="134" customFormat="1" collapsed="1" x14ac:dyDescent="0.25">
      <c r="A41" s="128">
        <v>8581500</v>
      </c>
      <c r="B41" s="129">
        <v>42063</v>
      </c>
      <c r="C41" s="129">
        <v>42080</v>
      </c>
      <c r="D41" s="130" t="s">
        <v>85</v>
      </c>
      <c r="E41" s="128">
        <v>16871519</v>
      </c>
      <c r="F41" s="130" t="s">
        <v>53</v>
      </c>
      <c r="G41" s="128" t="s">
        <v>577</v>
      </c>
      <c r="H41" s="131" t="s">
        <v>578</v>
      </c>
      <c r="I41" s="132">
        <v>0</v>
      </c>
      <c r="J41" s="133" t="s">
        <v>122</v>
      </c>
      <c r="K41" s="133" t="s">
        <v>122</v>
      </c>
      <c r="L41" s="133" t="s">
        <v>122</v>
      </c>
      <c r="M41" s="133" t="s">
        <v>8</v>
      </c>
      <c r="N41" s="133" t="s">
        <v>122</v>
      </c>
      <c r="O41" s="133" t="s">
        <v>8</v>
      </c>
      <c r="P41" s="133" t="s">
        <v>122</v>
      </c>
      <c r="Q41" s="133" t="s">
        <v>8</v>
      </c>
      <c r="R41" s="133" t="s">
        <v>8</v>
      </c>
      <c r="S41" s="133" t="s">
        <v>8</v>
      </c>
      <c r="T41" s="133" t="s">
        <v>122</v>
      </c>
      <c r="U41" s="133" t="s">
        <v>122</v>
      </c>
      <c r="V41" s="133" t="s">
        <v>8</v>
      </c>
    </row>
    <row r="42" spans="1:22" ht="51.75" hidden="1" customHeight="1" outlineLevel="1" x14ac:dyDescent="0.25">
      <c r="A42" s="136"/>
      <c r="B42" s="137"/>
      <c r="C42" s="137"/>
      <c r="D42" s="137"/>
      <c r="E42" s="137"/>
      <c r="F42" s="137"/>
      <c r="G42" s="137"/>
      <c r="H42" s="137"/>
      <c r="I42" s="138"/>
      <c r="J42" s="139" t="s">
        <v>579</v>
      </c>
      <c r="K42" s="139"/>
      <c r="L42" s="139"/>
      <c r="M42" s="139" t="s">
        <v>580</v>
      </c>
      <c r="N42" s="139"/>
      <c r="O42" s="139" t="s">
        <v>581</v>
      </c>
      <c r="P42" s="139"/>
      <c r="Q42" s="139"/>
      <c r="R42" s="139" t="s">
        <v>580</v>
      </c>
      <c r="S42" s="139" t="s">
        <v>580</v>
      </c>
      <c r="T42" s="139"/>
      <c r="U42" s="139"/>
      <c r="V42" s="139" t="s">
        <v>124</v>
      </c>
    </row>
    <row r="43" spans="1:22" s="134" customFormat="1" collapsed="1" x14ac:dyDescent="0.25">
      <c r="A43" s="128">
        <v>8574704</v>
      </c>
      <c r="B43" s="129">
        <v>42063</v>
      </c>
      <c r="C43" s="129">
        <v>42080</v>
      </c>
      <c r="D43" s="130" t="s">
        <v>85</v>
      </c>
      <c r="E43" s="128">
        <v>17386509</v>
      </c>
      <c r="F43" s="130" t="s">
        <v>53</v>
      </c>
      <c r="G43" s="128" t="s">
        <v>142</v>
      </c>
      <c r="H43" s="131" t="s">
        <v>582</v>
      </c>
      <c r="I43" s="132">
        <v>0</v>
      </c>
      <c r="J43" s="133" t="s">
        <v>122</v>
      </c>
      <c r="K43" s="133" t="s">
        <v>122</v>
      </c>
      <c r="L43" s="133" t="s">
        <v>122</v>
      </c>
      <c r="M43" s="133" t="s">
        <v>122</v>
      </c>
      <c r="N43" s="133" t="s">
        <v>122</v>
      </c>
      <c r="O43" s="133" t="s">
        <v>8</v>
      </c>
      <c r="P43" s="133" t="s">
        <v>122</v>
      </c>
      <c r="Q43" s="133" t="s">
        <v>8</v>
      </c>
      <c r="R43" s="133" t="s">
        <v>122</v>
      </c>
      <c r="S43" s="133" t="s">
        <v>122</v>
      </c>
      <c r="T43" s="133" t="s">
        <v>122</v>
      </c>
      <c r="U43" s="133" t="s">
        <v>122</v>
      </c>
      <c r="V43" s="133" t="s">
        <v>8</v>
      </c>
    </row>
    <row r="44" spans="1:22" ht="64.5" hidden="1" customHeight="1" outlineLevel="1" x14ac:dyDescent="0.25">
      <c r="A44" s="136"/>
      <c r="B44" s="137"/>
      <c r="C44" s="137"/>
      <c r="D44" s="137"/>
      <c r="E44" s="137"/>
      <c r="F44" s="137"/>
      <c r="G44" s="137"/>
      <c r="H44" s="137"/>
      <c r="I44" s="138"/>
      <c r="J44" s="139" t="s">
        <v>583</v>
      </c>
      <c r="K44" s="139"/>
      <c r="L44" s="139"/>
      <c r="M44" s="139" t="s">
        <v>143</v>
      </c>
      <c r="N44" s="139"/>
      <c r="O44" s="139" t="s">
        <v>558</v>
      </c>
      <c r="P44" s="139"/>
      <c r="Q44" s="139"/>
      <c r="R44" s="139" t="s">
        <v>584</v>
      </c>
      <c r="S44" s="139"/>
      <c r="T44" s="139"/>
      <c r="U44" s="139"/>
      <c r="V44" s="139" t="s">
        <v>124</v>
      </c>
    </row>
    <row r="45" spans="1:22" s="134" customFormat="1" collapsed="1" x14ac:dyDescent="0.25">
      <c r="A45" s="128">
        <v>8548088</v>
      </c>
      <c r="B45" s="129">
        <v>42063</v>
      </c>
      <c r="C45" s="129">
        <v>42080</v>
      </c>
      <c r="D45" s="130" t="s">
        <v>85</v>
      </c>
      <c r="E45" s="128">
        <v>26212431</v>
      </c>
      <c r="F45" s="130" t="s">
        <v>53</v>
      </c>
      <c r="G45" s="128" t="s">
        <v>247</v>
      </c>
      <c r="H45" s="131" t="s">
        <v>585</v>
      </c>
      <c r="I45" s="132">
        <v>0</v>
      </c>
      <c r="J45" s="133" t="s">
        <v>122</v>
      </c>
      <c r="K45" s="133" t="s">
        <v>122</v>
      </c>
      <c r="L45" s="133" t="s">
        <v>122</v>
      </c>
      <c r="M45" s="133" t="s">
        <v>122</v>
      </c>
      <c r="N45" s="133" t="s">
        <v>122</v>
      </c>
      <c r="O45" s="133" t="s">
        <v>8</v>
      </c>
      <c r="P45" s="133" t="s">
        <v>122</v>
      </c>
      <c r="Q45" s="133" t="s">
        <v>8</v>
      </c>
      <c r="R45" s="133" t="s">
        <v>122</v>
      </c>
      <c r="S45" s="133" t="s">
        <v>126</v>
      </c>
      <c r="T45" s="133" t="s">
        <v>122</v>
      </c>
      <c r="U45" s="133" t="s">
        <v>122</v>
      </c>
      <c r="V45" s="133" t="s">
        <v>8</v>
      </c>
    </row>
    <row r="46" spans="1:22" ht="51.75" hidden="1" customHeight="1" outlineLevel="1" x14ac:dyDescent="0.25">
      <c r="A46" s="136"/>
      <c r="B46" s="137"/>
      <c r="C46" s="137"/>
      <c r="D46" s="137"/>
      <c r="E46" s="137"/>
      <c r="F46" s="137"/>
      <c r="G46" s="137"/>
      <c r="H46" s="137"/>
      <c r="I46" s="138"/>
      <c r="J46" s="139" t="s">
        <v>586</v>
      </c>
      <c r="K46" s="139"/>
      <c r="L46" s="139"/>
      <c r="M46" s="139"/>
      <c r="N46" s="139"/>
      <c r="O46" s="139" t="s">
        <v>558</v>
      </c>
      <c r="P46" s="139"/>
      <c r="Q46" s="139"/>
      <c r="R46" s="139" t="s">
        <v>587</v>
      </c>
      <c r="S46" s="139" t="s">
        <v>588</v>
      </c>
      <c r="T46" s="139"/>
      <c r="U46" s="139"/>
      <c r="V46" s="139" t="s">
        <v>124</v>
      </c>
    </row>
    <row r="47" spans="1:22" s="134" customFormat="1" collapsed="1" x14ac:dyDescent="0.25">
      <c r="A47" s="128">
        <v>8543594</v>
      </c>
      <c r="B47" s="129">
        <v>42063</v>
      </c>
      <c r="C47" s="129">
        <v>42080</v>
      </c>
      <c r="D47" s="130" t="s">
        <v>85</v>
      </c>
      <c r="E47" s="128">
        <v>1927293918</v>
      </c>
      <c r="F47" s="130" t="s">
        <v>53</v>
      </c>
      <c r="G47" s="128" t="s">
        <v>129</v>
      </c>
      <c r="H47" s="131" t="s">
        <v>589</v>
      </c>
      <c r="I47" s="132">
        <v>0</v>
      </c>
      <c r="J47" s="133" t="s">
        <v>122</v>
      </c>
      <c r="K47" s="133" t="s">
        <v>122</v>
      </c>
      <c r="L47" s="133" t="s">
        <v>122</v>
      </c>
      <c r="M47" s="133" t="s">
        <v>122</v>
      </c>
      <c r="N47" s="133" t="s">
        <v>122</v>
      </c>
      <c r="O47" s="133" t="s">
        <v>8</v>
      </c>
      <c r="P47" s="133" t="s">
        <v>122</v>
      </c>
      <c r="Q47" s="133" t="s">
        <v>122</v>
      </c>
      <c r="R47" s="133" t="s">
        <v>122</v>
      </c>
      <c r="S47" s="133" t="s">
        <v>122</v>
      </c>
      <c r="T47" s="133" t="s">
        <v>8</v>
      </c>
      <c r="U47" s="133" t="s">
        <v>122</v>
      </c>
      <c r="V47" s="133" t="s">
        <v>8</v>
      </c>
    </row>
    <row r="48" spans="1:22" ht="39" hidden="1" outlineLevel="1" x14ac:dyDescent="0.25">
      <c r="A48" s="136"/>
      <c r="B48" s="137"/>
      <c r="C48" s="137"/>
      <c r="D48" s="137"/>
      <c r="E48" s="137"/>
      <c r="F48" s="137"/>
      <c r="G48" s="137"/>
      <c r="H48" s="137"/>
      <c r="I48" s="138"/>
      <c r="J48" s="139" t="s">
        <v>146</v>
      </c>
      <c r="K48" s="139"/>
      <c r="L48" s="139"/>
      <c r="M48" s="139"/>
      <c r="N48" s="139"/>
      <c r="O48" s="139" t="s">
        <v>558</v>
      </c>
      <c r="P48" s="139"/>
      <c r="Q48" s="139"/>
      <c r="R48" s="139" t="s">
        <v>590</v>
      </c>
      <c r="S48" s="139"/>
      <c r="T48" s="139" t="s">
        <v>591</v>
      </c>
      <c r="U48" s="139"/>
      <c r="V48" s="139" t="s">
        <v>124</v>
      </c>
    </row>
    <row r="49" spans="1:22" s="134" customFormat="1" collapsed="1" x14ac:dyDescent="0.25">
      <c r="A49" s="128">
        <v>8539484</v>
      </c>
      <c r="B49" s="129">
        <v>42063</v>
      </c>
      <c r="C49" s="129">
        <v>42080</v>
      </c>
      <c r="D49" s="130" t="s">
        <v>85</v>
      </c>
      <c r="E49" s="128">
        <v>23102817</v>
      </c>
      <c r="F49" s="130" t="s">
        <v>53</v>
      </c>
      <c r="G49" s="128" t="s">
        <v>151</v>
      </c>
      <c r="H49" s="131" t="s">
        <v>592</v>
      </c>
      <c r="I49" s="132">
        <v>0</v>
      </c>
      <c r="J49" s="133" t="s">
        <v>122</v>
      </c>
      <c r="K49" s="133" t="s">
        <v>122</v>
      </c>
      <c r="L49" s="133" t="s">
        <v>122</v>
      </c>
      <c r="M49" s="133" t="s">
        <v>122</v>
      </c>
      <c r="N49" s="133" t="s">
        <v>122</v>
      </c>
      <c r="O49" s="133" t="s">
        <v>122</v>
      </c>
      <c r="P49" s="133" t="s">
        <v>122</v>
      </c>
      <c r="Q49" s="133" t="s">
        <v>8</v>
      </c>
      <c r="R49" s="133" t="s">
        <v>122</v>
      </c>
      <c r="S49" s="133" t="s">
        <v>122</v>
      </c>
      <c r="T49" s="133" t="s">
        <v>122</v>
      </c>
      <c r="U49" s="133" t="s">
        <v>122</v>
      </c>
      <c r="V49" s="133" t="s">
        <v>8</v>
      </c>
    </row>
    <row r="50" spans="1:22" ht="39" hidden="1" outlineLevel="1" x14ac:dyDescent="0.25">
      <c r="A50" s="136"/>
      <c r="B50" s="137"/>
      <c r="C50" s="137"/>
      <c r="D50" s="137"/>
      <c r="E50" s="137"/>
      <c r="F50" s="137"/>
      <c r="G50" s="137"/>
      <c r="H50" s="137"/>
      <c r="I50" s="138"/>
      <c r="J50" s="139" t="s">
        <v>593</v>
      </c>
      <c r="K50" s="139"/>
      <c r="L50" s="139"/>
      <c r="M50" s="139"/>
      <c r="N50" s="139"/>
      <c r="O50" s="139" t="s">
        <v>594</v>
      </c>
      <c r="P50" s="139"/>
      <c r="Q50" s="139"/>
      <c r="R50" s="139" t="s">
        <v>595</v>
      </c>
      <c r="S50" s="139"/>
      <c r="T50" s="139"/>
      <c r="U50" s="139"/>
      <c r="V50" s="139" t="s">
        <v>124</v>
      </c>
    </row>
    <row r="51" spans="1:22" s="134" customFormat="1" collapsed="1" x14ac:dyDescent="0.25">
      <c r="A51" s="128">
        <v>8534885</v>
      </c>
      <c r="B51" s="129">
        <v>42063</v>
      </c>
      <c r="C51" s="129">
        <v>42080</v>
      </c>
      <c r="D51" s="130" t="s">
        <v>85</v>
      </c>
      <c r="E51" s="128">
        <v>26419481</v>
      </c>
      <c r="F51" s="130" t="s">
        <v>53</v>
      </c>
      <c r="G51" s="128" t="s">
        <v>121</v>
      </c>
      <c r="H51" s="131" t="s">
        <v>596</v>
      </c>
      <c r="I51" s="132">
        <v>0</v>
      </c>
      <c r="J51" s="133" t="s">
        <v>122</v>
      </c>
      <c r="K51" s="133" t="s">
        <v>122</v>
      </c>
      <c r="L51" s="133" t="s">
        <v>122</v>
      </c>
      <c r="M51" s="133" t="s">
        <v>122</v>
      </c>
      <c r="N51" s="133" t="s">
        <v>122</v>
      </c>
      <c r="O51" s="133" t="s">
        <v>8</v>
      </c>
      <c r="P51" s="133" t="s">
        <v>122</v>
      </c>
      <c r="Q51" s="133" t="s">
        <v>8</v>
      </c>
      <c r="R51" s="133" t="s">
        <v>122</v>
      </c>
      <c r="S51" s="133" t="s">
        <v>122</v>
      </c>
      <c r="T51" s="133" t="s">
        <v>122</v>
      </c>
      <c r="U51" s="133" t="s">
        <v>122</v>
      </c>
      <c r="V51" s="133" t="s">
        <v>8</v>
      </c>
    </row>
    <row r="52" spans="1:22" ht="64.5" hidden="1" outlineLevel="1" x14ac:dyDescent="0.25">
      <c r="A52" s="136"/>
      <c r="B52" s="137"/>
      <c r="C52" s="137"/>
      <c r="D52" s="137"/>
      <c r="E52" s="137"/>
      <c r="F52" s="137"/>
      <c r="G52" s="137"/>
      <c r="H52" s="137"/>
      <c r="I52" s="138"/>
      <c r="J52" s="139" t="s">
        <v>597</v>
      </c>
      <c r="K52" s="139"/>
      <c r="L52" s="139"/>
      <c r="M52" s="139" t="s">
        <v>143</v>
      </c>
      <c r="N52" s="139"/>
      <c r="O52" s="139" t="s">
        <v>558</v>
      </c>
      <c r="P52" s="139"/>
      <c r="Q52" s="139"/>
      <c r="R52" s="139" t="s">
        <v>595</v>
      </c>
      <c r="S52" s="139"/>
      <c r="T52" s="139"/>
      <c r="U52" s="139"/>
      <c r="V52" s="139" t="s">
        <v>124</v>
      </c>
    </row>
    <row r="53" spans="1:22" s="134" customFormat="1" collapsed="1" x14ac:dyDescent="0.25">
      <c r="A53" s="128">
        <v>8575009</v>
      </c>
      <c r="B53" s="129">
        <v>42063</v>
      </c>
      <c r="C53" s="129">
        <v>42080</v>
      </c>
      <c r="D53" s="130" t="s">
        <v>85</v>
      </c>
      <c r="E53" s="128">
        <v>13278957</v>
      </c>
      <c r="F53" s="130" t="s">
        <v>53</v>
      </c>
      <c r="G53" s="128" t="s">
        <v>125</v>
      </c>
      <c r="H53" s="131" t="s">
        <v>598</v>
      </c>
      <c r="I53" s="132">
        <v>0</v>
      </c>
      <c r="J53" s="133" t="s">
        <v>122</v>
      </c>
      <c r="K53" s="133" t="s">
        <v>122</v>
      </c>
      <c r="L53" s="133" t="s">
        <v>122</v>
      </c>
      <c r="M53" s="133" t="s">
        <v>122</v>
      </c>
      <c r="N53" s="133" t="s">
        <v>122</v>
      </c>
      <c r="O53" s="133" t="s">
        <v>122</v>
      </c>
      <c r="P53" s="133" t="s">
        <v>122</v>
      </c>
      <c r="Q53" s="133" t="s">
        <v>8</v>
      </c>
      <c r="R53" s="133" t="s">
        <v>8</v>
      </c>
      <c r="S53" s="133" t="s">
        <v>122</v>
      </c>
      <c r="T53" s="133" t="s">
        <v>122</v>
      </c>
      <c r="U53" s="133" t="s">
        <v>122</v>
      </c>
      <c r="V53" s="133" t="s">
        <v>8</v>
      </c>
    </row>
    <row r="54" spans="1:22" ht="64.5" hidden="1" outlineLevel="1" x14ac:dyDescent="0.25">
      <c r="A54" s="136"/>
      <c r="B54" s="137"/>
      <c r="C54" s="137"/>
      <c r="D54" s="137"/>
      <c r="E54" s="137"/>
      <c r="F54" s="137"/>
      <c r="G54" s="137"/>
      <c r="H54" s="137"/>
      <c r="I54" s="138"/>
      <c r="J54" s="139" t="s">
        <v>599</v>
      </c>
      <c r="K54" s="139"/>
      <c r="L54" s="139"/>
      <c r="M54" s="139" t="s">
        <v>143</v>
      </c>
      <c r="N54" s="139"/>
      <c r="O54" s="139"/>
      <c r="P54" s="139"/>
      <c r="Q54" s="139"/>
      <c r="R54" s="139" t="s">
        <v>145</v>
      </c>
      <c r="S54" s="139"/>
      <c r="T54" s="139"/>
      <c r="U54" s="139"/>
      <c r="V54" s="139" t="s">
        <v>124</v>
      </c>
    </row>
    <row r="55" spans="1:22" s="134" customFormat="1" collapsed="1" x14ac:dyDescent="0.25">
      <c r="A55" s="128">
        <v>8575734</v>
      </c>
      <c r="B55" s="129">
        <v>42063</v>
      </c>
      <c r="C55" s="129">
        <v>42080</v>
      </c>
      <c r="D55" s="130" t="s">
        <v>85</v>
      </c>
      <c r="E55" s="128">
        <v>22075071</v>
      </c>
      <c r="F55" s="130" t="s">
        <v>53</v>
      </c>
      <c r="G55" s="128" t="s">
        <v>600</v>
      </c>
      <c r="H55" s="131" t="s">
        <v>601</v>
      </c>
      <c r="I55" s="132">
        <v>0</v>
      </c>
      <c r="J55" s="133" t="s">
        <v>122</v>
      </c>
      <c r="K55" s="133" t="s">
        <v>122</v>
      </c>
      <c r="L55" s="133" t="s">
        <v>122</v>
      </c>
      <c r="M55" s="133" t="s">
        <v>122</v>
      </c>
      <c r="N55" s="133" t="s">
        <v>122</v>
      </c>
      <c r="O55" s="133" t="s">
        <v>8</v>
      </c>
      <c r="P55" s="133" t="s">
        <v>122</v>
      </c>
      <c r="Q55" s="133" t="s">
        <v>122</v>
      </c>
      <c r="R55" s="133" t="s">
        <v>122</v>
      </c>
      <c r="S55" s="133" t="s">
        <v>122</v>
      </c>
      <c r="T55" s="133" t="s">
        <v>122</v>
      </c>
      <c r="U55" s="133" t="s">
        <v>122</v>
      </c>
      <c r="V55" s="133" t="s">
        <v>8</v>
      </c>
    </row>
    <row r="56" spans="1:22" ht="64.5" hidden="1" outlineLevel="1" x14ac:dyDescent="0.25">
      <c r="A56" s="136"/>
      <c r="B56" s="137"/>
      <c r="C56" s="137"/>
      <c r="D56" s="137"/>
      <c r="E56" s="137"/>
      <c r="F56" s="137"/>
      <c r="G56" s="137"/>
      <c r="H56" s="137"/>
      <c r="I56" s="138"/>
      <c r="J56" s="139" t="s">
        <v>602</v>
      </c>
      <c r="K56" s="139"/>
      <c r="L56" s="139"/>
      <c r="M56" s="139" t="s">
        <v>143</v>
      </c>
      <c r="N56" s="139"/>
      <c r="O56" s="139" t="s">
        <v>572</v>
      </c>
      <c r="P56" s="139"/>
      <c r="Q56" s="139"/>
      <c r="R56" s="139" t="s">
        <v>603</v>
      </c>
      <c r="S56" s="139"/>
      <c r="T56" s="139"/>
      <c r="U56" s="139"/>
      <c r="V56" s="139" t="s">
        <v>124</v>
      </c>
    </row>
    <row r="57" spans="1:22" s="134" customFormat="1" collapsed="1" x14ac:dyDescent="0.25">
      <c r="A57" s="128">
        <v>8575611</v>
      </c>
      <c r="B57" s="129">
        <v>42063</v>
      </c>
      <c r="C57" s="129">
        <v>42080</v>
      </c>
      <c r="D57" s="130" t="s">
        <v>85</v>
      </c>
      <c r="E57" s="128">
        <v>5406582</v>
      </c>
      <c r="F57" s="130" t="s">
        <v>53</v>
      </c>
      <c r="G57" s="128" t="s">
        <v>127</v>
      </c>
      <c r="H57" s="131" t="s">
        <v>604</v>
      </c>
      <c r="I57" s="132">
        <v>0</v>
      </c>
      <c r="J57" s="133" t="s">
        <v>122</v>
      </c>
      <c r="K57" s="133" t="s">
        <v>122</v>
      </c>
      <c r="L57" s="133" t="s">
        <v>8</v>
      </c>
      <c r="M57" s="133" t="s">
        <v>122</v>
      </c>
      <c r="N57" s="133" t="s">
        <v>122</v>
      </c>
      <c r="O57" s="133" t="s">
        <v>8</v>
      </c>
      <c r="P57" s="133" t="s">
        <v>122</v>
      </c>
      <c r="Q57" s="133" t="s">
        <v>8</v>
      </c>
      <c r="R57" s="133" t="s">
        <v>122</v>
      </c>
      <c r="S57" s="133" t="s">
        <v>122</v>
      </c>
      <c r="T57" s="133" t="s">
        <v>122</v>
      </c>
      <c r="U57" s="133" t="s">
        <v>122</v>
      </c>
      <c r="V57" s="133" t="s">
        <v>8</v>
      </c>
    </row>
    <row r="58" spans="1:22" ht="64.5" hidden="1" outlineLevel="1" x14ac:dyDescent="0.25">
      <c r="A58" s="136"/>
      <c r="B58" s="137"/>
      <c r="C58" s="137"/>
      <c r="D58" s="137"/>
      <c r="E58" s="137"/>
      <c r="F58" s="137"/>
      <c r="G58" s="137"/>
      <c r="H58" s="137"/>
      <c r="I58" s="138"/>
      <c r="J58" s="139" t="s">
        <v>605</v>
      </c>
      <c r="K58" s="139"/>
      <c r="L58" s="139" t="s">
        <v>606</v>
      </c>
      <c r="M58" s="139" t="s">
        <v>143</v>
      </c>
      <c r="N58" s="139"/>
      <c r="O58" s="139" t="s">
        <v>558</v>
      </c>
      <c r="P58" s="139"/>
      <c r="Q58" s="139"/>
      <c r="R58" s="139" t="s">
        <v>607</v>
      </c>
      <c r="S58" s="139"/>
      <c r="T58" s="139"/>
      <c r="U58" s="139"/>
      <c r="V58" s="139" t="s">
        <v>124</v>
      </c>
    </row>
    <row r="59" spans="1:22" s="134" customFormat="1" collapsed="1" x14ac:dyDescent="0.25">
      <c r="A59" s="128">
        <v>8572039</v>
      </c>
      <c r="B59" s="129">
        <v>42063</v>
      </c>
      <c r="C59" s="129">
        <v>42080</v>
      </c>
      <c r="D59" s="130" t="s">
        <v>85</v>
      </c>
      <c r="E59" s="128">
        <v>1023933476</v>
      </c>
      <c r="F59" s="130" t="s">
        <v>53</v>
      </c>
      <c r="G59" s="128" t="s">
        <v>600</v>
      </c>
      <c r="H59" s="131" t="s">
        <v>608</v>
      </c>
      <c r="I59" s="132">
        <v>0</v>
      </c>
      <c r="J59" s="133" t="s">
        <v>122</v>
      </c>
      <c r="K59" s="133" t="s">
        <v>122</v>
      </c>
      <c r="L59" s="133" t="s">
        <v>122</v>
      </c>
      <c r="M59" s="133" t="s">
        <v>122</v>
      </c>
      <c r="N59" s="133" t="s">
        <v>122</v>
      </c>
      <c r="O59" s="133" t="s">
        <v>8</v>
      </c>
      <c r="P59" s="133" t="s">
        <v>122</v>
      </c>
      <c r="Q59" s="133" t="s">
        <v>8</v>
      </c>
      <c r="R59" s="133" t="s">
        <v>126</v>
      </c>
      <c r="S59" s="133" t="s">
        <v>122</v>
      </c>
      <c r="T59" s="133" t="s">
        <v>122</v>
      </c>
      <c r="U59" s="133" t="s">
        <v>122</v>
      </c>
      <c r="V59" s="133" t="s">
        <v>8</v>
      </c>
    </row>
    <row r="60" spans="1:22" ht="102.75" hidden="1" outlineLevel="1" x14ac:dyDescent="0.25">
      <c r="A60" s="136"/>
      <c r="B60" s="137"/>
      <c r="C60" s="137"/>
      <c r="D60" s="137"/>
      <c r="E60" s="137"/>
      <c r="F60" s="137"/>
      <c r="G60" s="137"/>
      <c r="H60" s="137"/>
      <c r="I60" s="138"/>
      <c r="J60" s="139" t="s">
        <v>609</v>
      </c>
      <c r="K60" s="139"/>
      <c r="L60" s="139"/>
      <c r="M60" s="139" t="s">
        <v>143</v>
      </c>
      <c r="N60" s="139"/>
      <c r="O60" s="139" t="s">
        <v>581</v>
      </c>
      <c r="P60" s="139"/>
      <c r="Q60" s="139"/>
      <c r="R60" s="139" t="s">
        <v>610</v>
      </c>
      <c r="S60" s="139"/>
      <c r="T60" s="139"/>
      <c r="U60" s="139"/>
      <c r="V60" s="139" t="s">
        <v>124</v>
      </c>
    </row>
    <row r="61" spans="1:22" s="134" customFormat="1" collapsed="1" x14ac:dyDescent="0.25">
      <c r="A61" s="128">
        <v>8571883</v>
      </c>
      <c r="B61" s="129">
        <v>42063</v>
      </c>
      <c r="C61" s="129">
        <v>42080</v>
      </c>
      <c r="D61" s="130" t="s">
        <v>85</v>
      </c>
      <c r="E61" s="128">
        <v>3144292</v>
      </c>
      <c r="F61" s="130" t="s">
        <v>53</v>
      </c>
      <c r="G61" s="128" t="s">
        <v>130</v>
      </c>
      <c r="H61" s="131" t="s">
        <v>611</v>
      </c>
      <c r="I61" s="132">
        <v>0</v>
      </c>
      <c r="J61" s="133" t="s">
        <v>122</v>
      </c>
      <c r="K61" s="133" t="s">
        <v>122</v>
      </c>
      <c r="L61" s="133" t="s">
        <v>122</v>
      </c>
      <c r="M61" s="133" t="s">
        <v>122</v>
      </c>
      <c r="N61" s="133" t="s">
        <v>122</v>
      </c>
      <c r="O61" s="133" t="s">
        <v>8</v>
      </c>
      <c r="P61" s="133" t="s">
        <v>122</v>
      </c>
      <c r="Q61" s="133" t="s">
        <v>8</v>
      </c>
      <c r="R61" s="133" t="s">
        <v>122</v>
      </c>
      <c r="S61" s="133" t="s">
        <v>122</v>
      </c>
      <c r="T61" s="133" t="s">
        <v>122</v>
      </c>
      <c r="U61" s="133" t="s">
        <v>122</v>
      </c>
      <c r="V61" s="133" t="s">
        <v>8</v>
      </c>
    </row>
    <row r="62" spans="1:22" ht="64.5" hidden="1" outlineLevel="1" x14ac:dyDescent="0.25">
      <c r="A62" s="136"/>
      <c r="B62" s="137"/>
      <c r="C62" s="137"/>
      <c r="D62" s="137"/>
      <c r="E62" s="137"/>
      <c r="F62" s="137"/>
      <c r="G62" s="137"/>
      <c r="H62" s="137"/>
      <c r="I62" s="138"/>
      <c r="J62" s="139" t="s">
        <v>612</v>
      </c>
      <c r="K62" s="139"/>
      <c r="L62" s="139"/>
      <c r="M62" s="139" t="s">
        <v>143</v>
      </c>
      <c r="N62" s="139"/>
      <c r="O62" s="139" t="s">
        <v>558</v>
      </c>
      <c r="P62" s="139"/>
      <c r="Q62" s="139"/>
      <c r="R62" s="139" t="s">
        <v>595</v>
      </c>
      <c r="S62" s="139"/>
      <c r="T62" s="139"/>
      <c r="U62" s="139"/>
      <c r="V62" s="139" t="s">
        <v>124</v>
      </c>
    </row>
    <row r="63" spans="1:22" s="134" customFormat="1" collapsed="1" x14ac:dyDescent="0.25">
      <c r="A63" s="128">
        <v>8558793</v>
      </c>
      <c r="B63" s="129">
        <v>42063</v>
      </c>
      <c r="C63" s="129">
        <v>42080</v>
      </c>
      <c r="D63" s="130" t="s">
        <v>85</v>
      </c>
      <c r="E63" s="128">
        <v>22429591</v>
      </c>
      <c r="F63" s="130" t="s">
        <v>53</v>
      </c>
      <c r="G63" s="128" t="s">
        <v>151</v>
      </c>
      <c r="H63" s="131" t="s">
        <v>613</v>
      </c>
      <c r="I63" s="132">
        <v>0</v>
      </c>
      <c r="J63" s="133" t="s">
        <v>122</v>
      </c>
      <c r="K63" s="133" t="s">
        <v>122</v>
      </c>
      <c r="L63" s="133" t="s">
        <v>122</v>
      </c>
      <c r="M63" s="133" t="s">
        <v>122</v>
      </c>
      <c r="N63" s="133" t="s">
        <v>122</v>
      </c>
      <c r="O63" s="133" t="s">
        <v>8</v>
      </c>
      <c r="P63" s="133" t="s">
        <v>122</v>
      </c>
      <c r="Q63" s="133" t="s">
        <v>8</v>
      </c>
      <c r="R63" s="133" t="s">
        <v>8</v>
      </c>
      <c r="S63" s="133" t="s">
        <v>122</v>
      </c>
      <c r="T63" s="133" t="s">
        <v>122</v>
      </c>
      <c r="U63" s="133" t="s">
        <v>122</v>
      </c>
      <c r="V63" s="133" t="s">
        <v>8</v>
      </c>
    </row>
    <row r="64" spans="1:22" s="134" customFormat="1" x14ac:dyDescent="0.25">
      <c r="A64" s="128">
        <v>8558198</v>
      </c>
      <c r="B64" s="129">
        <v>42094</v>
      </c>
      <c r="C64" s="129">
        <v>42080</v>
      </c>
      <c r="D64" s="130" t="s">
        <v>85</v>
      </c>
      <c r="E64" s="128">
        <v>23104912</v>
      </c>
      <c r="F64" s="130" t="s">
        <v>53</v>
      </c>
      <c r="G64" s="128" t="s">
        <v>121</v>
      </c>
      <c r="H64" s="224" t="s">
        <v>694</v>
      </c>
      <c r="I64" s="132">
        <v>0</v>
      </c>
      <c r="J64" s="133" t="s">
        <v>122</v>
      </c>
      <c r="K64" s="133" t="s">
        <v>122</v>
      </c>
      <c r="L64" s="133" t="s">
        <v>122</v>
      </c>
      <c r="M64" s="133" t="s">
        <v>122</v>
      </c>
      <c r="N64" s="133" t="s">
        <v>122</v>
      </c>
      <c r="O64" s="133" t="s">
        <v>122</v>
      </c>
      <c r="P64" s="133" t="s">
        <v>122</v>
      </c>
      <c r="Q64" s="133" t="s">
        <v>8</v>
      </c>
      <c r="R64" s="133" t="s">
        <v>122</v>
      </c>
      <c r="S64" s="133" t="s">
        <v>122</v>
      </c>
      <c r="T64" s="133" t="s">
        <v>122</v>
      </c>
      <c r="U64" s="133" t="s">
        <v>122</v>
      </c>
      <c r="V64" s="133" t="s">
        <v>8</v>
      </c>
    </row>
    <row r="65" spans="1:22" s="134" customFormat="1" ht="64.5" hidden="1" customHeight="1" outlineLevel="1" x14ac:dyDescent="0.25">
      <c r="A65" s="225" t="s">
        <v>123</v>
      </c>
      <c r="B65" s="226"/>
      <c r="C65" s="226"/>
      <c r="D65" s="227"/>
      <c r="E65" s="227"/>
      <c r="F65" s="227"/>
      <c r="G65" s="227"/>
      <c r="H65" s="228"/>
      <c r="I65" s="229"/>
      <c r="J65" s="230" t="s">
        <v>593</v>
      </c>
      <c r="K65" s="230"/>
      <c r="L65" s="230"/>
      <c r="M65" s="230" t="s">
        <v>143</v>
      </c>
      <c r="N65" s="230"/>
      <c r="O65" s="230"/>
      <c r="P65" s="230" t="s">
        <v>695</v>
      </c>
      <c r="Q65" s="230"/>
      <c r="R65" s="230" t="s">
        <v>696</v>
      </c>
      <c r="S65" s="230"/>
      <c r="T65" s="230"/>
      <c r="U65" s="230"/>
      <c r="V65" s="230" t="s">
        <v>124</v>
      </c>
    </row>
    <row r="66" spans="1:22" s="134" customFormat="1" collapsed="1" x14ac:dyDescent="0.25">
      <c r="A66" s="128">
        <v>8546079</v>
      </c>
      <c r="B66" s="129">
        <v>42094</v>
      </c>
      <c r="C66" s="129">
        <v>42080</v>
      </c>
      <c r="D66" s="130" t="s">
        <v>85</v>
      </c>
      <c r="E66" s="128">
        <v>14230031</v>
      </c>
      <c r="F66" s="130" t="s">
        <v>53</v>
      </c>
      <c r="G66" s="128" t="s">
        <v>121</v>
      </c>
      <c r="H66" s="224" t="s">
        <v>697</v>
      </c>
      <c r="I66" s="132">
        <v>0</v>
      </c>
      <c r="J66" s="133" t="s">
        <v>122</v>
      </c>
      <c r="K66" s="133" t="s">
        <v>122</v>
      </c>
      <c r="L66" s="133" t="s">
        <v>122</v>
      </c>
      <c r="M66" s="133" t="s">
        <v>122</v>
      </c>
      <c r="N66" s="133" t="s">
        <v>122</v>
      </c>
      <c r="O66" s="133" t="s">
        <v>122</v>
      </c>
      <c r="P66" s="133" t="s">
        <v>122</v>
      </c>
      <c r="Q66" s="133" t="s">
        <v>8</v>
      </c>
      <c r="R66" s="133" t="s">
        <v>122</v>
      </c>
      <c r="S66" s="133" t="s">
        <v>122</v>
      </c>
      <c r="T66" s="133" t="s">
        <v>122</v>
      </c>
      <c r="U66" s="133" t="s">
        <v>122</v>
      </c>
      <c r="V66" s="133" t="s">
        <v>8</v>
      </c>
    </row>
    <row r="67" spans="1:22" s="134" customFormat="1" ht="64.5" hidden="1" customHeight="1" outlineLevel="1" x14ac:dyDescent="0.25">
      <c r="A67" s="225" t="s">
        <v>123</v>
      </c>
      <c r="B67" s="226"/>
      <c r="C67" s="226"/>
      <c r="D67" s="227"/>
      <c r="E67" s="227"/>
      <c r="F67" s="227"/>
      <c r="G67" s="227"/>
      <c r="H67" s="228"/>
      <c r="I67" s="229"/>
      <c r="J67" s="230" t="s">
        <v>698</v>
      </c>
      <c r="K67" s="230"/>
      <c r="L67" s="230"/>
      <c r="M67" s="230" t="s">
        <v>143</v>
      </c>
      <c r="N67" s="230"/>
      <c r="O67" s="230"/>
      <c r="P67" s="230"/>
      <c r="Q67" s="230"/>
      <c r="R67" s="230" t="s">
        <v>699</v>
      </c>
      <c r="S67" s="230"/>
      <c r="T67" s="230"/>
      <c r="U67" s="230"/>
      <c r="V67" s="230" t="s">
        <v>124</v>
      </c>
    </row>
    <row r="68" spans="1:22" s="134" customFormat="1" collapsed="1" x14ac:dyDescent="0.25">
      <c r="A68" s="128">
        <v>8572280</v>
      </c>
      <c r="B68" s="129">
        <v>42094</v>
      </c>
      <c r="C68" s="129">
        <v>42080</v>
      </c>
      <c r="D68" s="130" t="s">
        <v>85</v>
      </c>
      <c r="E68" s="128">
        <v>1023955821</v>
      </c>
      <c r="F68" s="130" t="s">
        <v>53</v>
      </c>
      <c r="G68" s="128" t="s">
        <v>125</v>
      </c>
      <c r="H68" s="224" t="s">
        <v>700</v>
      </c>
      <c r="I68" s="132">
        <v>0</v>
      </c>
      <c r="J68" s="231" t="s">
        <v>122</v>
      </c>
      <c r="K68" s="133" t="s">
        <v>122</v>
      </c>
      <c r="L68" s="133" t="s">
        <v>122</v>
      </c>
      <c r="M68" s="133" t="s">
        <v>122</v>
      </c>
      <c r="N68" s="133" t="s">
        <v>122</v>
      </c>
      <c r="O68" s="133" t="s">
        <v>8</v>
      </c>
      <c r="P68" s="133" t="s">
        <v>122</v>
      </c>
      <c r="Q68" s="133" t="s">
        <v>8</v>
      </c>
      <c r="R68" s="133" t="s">
        <v>122</v>
      </c>
      <c r="S68" s="133" t="s">
        <v>122</v>
      </c>
      <c r="T68" s="133" t="s">
        <v>122</v>
      </c>
      <c r="U68" s="133" t="s">
        <v>122</v>
      </c>
      <c r="V68" s="133" t="s">
        <v>8</v>
      </c>
    </row>
    <row r="69" spans="1:22" s="134" customFormat="1" ht="64.5" hidden="1" customHeight="1" outlineLevel="1" x14ac:dyDescent="0.25">
      <c r="A69" s="225" t="s">
        <v>123</v>
      </c>
      <c r="B69" s="226"/>
      <c r="C69" s="226"/>
      <c r="D69" s="227"/>
      <c r="E69" s="227"/>
      <c r="F69" s="227"/>
      <c r="G69" s="227"/>
      <c r="H69" s="228"/>
      <c r="I69" s="229"/>
      <c r="J69" s="230" t="s">
        <v>701</v>
      </c>
      <c r="K69" s="230"/>
      <c r="L69" s="230"/>
      <c r="M69" s="230" t="s">
        <v>143</v>
      </c>
      <c r="N69" s="230"/>
      <c r="O69" s="230" t="s">
        <v>558</v>
      </c>
      <c r="P69" s="230"/>
      <c r="Q69" s="230"/>
      <c r="R69" s="230" t="s">
        <v>702</v>
      </c>
      <c r="S69" s="230"/>
      <c r="T69" s="230"/>
      <c r="U69" s="230"/>
      <c r="V69" s="230" t="s">
        <v>124</v>
      </c>
    </row>
    <row r="70" spans="1:22" s="134" customFormat="1" collapsed="1" x14ac:dyDescent="0.25">
      <c r="A70" s="128">
        <v>8536260</v>
      </c>
      <c r="B70" s="129">
        <v>42094</v>
      </c>
      <c r="C70" s="129">
        <v>42080</v>
      </c>
      <c r="D70" s="130" t="s">
        <v>85</v>
      </c>
      <c r="E70" s="128">
        <v>19292689</v>
      </c>
      <c r="F70" s="130" t="s">
        <v>53</v>
      </c>
      <c r="G70" s="128" t="s">
        <v>137</v>
      </c>
      <c r="H70" s="224" t="s">
        <v>703</v>
      </c>
      <c r="I70" s="132">
        <v>0</v>
      </c>
      <c r="J70" s="133" t="s">
        <v>122</v>
      </c>
      <c r="K70" s="133" t="s">
        <v>122</v>
      </c>
      <c r="L70" s="133" t="s">
        <v>8</v>
      </c>
      <c r="M70" s="133" t="s">
        <v>122</v>
      </c>
      <c r="N70" s="133" t="s">
        <v>122</v>
      </c>
      <c r="O70" s="133" t="s">
        <v>8</v>
      </c>
      <c r="P70" s="133" t="s">
        <v>8</v>
      </c>
      <c r="Q70" s="133" t="s">
        <v>8</v>
      </c>
      <c r="R70" s="133" t="s">
        <v>122</v>
      </c>
      <c r="S70" s="133" t="s">
        <v>122</v>
      </c>
      <c r="T70" s="133" t="s">
        <v>122</v>
      </c>
      <c r="U70" s="133" t="s">
        <v>122</v>
      </c>
      <c r="V70" s="133" t="s">
        <v>8</v>
      </c>
    </row>
    <row r="71" spans="1:22" s="134" customFormat="1" ht="64.5" hidden="1" customHeight="1" outlineLevel="1" x14ac:dyDescent="0.25">
      <c r="A71" s="225" t="s">
        <v>123</v>
      </c>
      <c r="B71" s="226"/>
      <c r="C71" s="226"/>
      <c r="D71" s="227"/>
      <c r="E71" s="227"/>
      <c r="F71" s="227"/>
      <c r="G71" s="227"/>
      <c r="H71" s="228"/>
      <c r="I71" s="229"/>
      <c r="J71" s="230" t="s">
        <v>704</v>
      </c>
      <c r="K71" s="230"/>
      <c r="L71" s="230" t="s">
        <v>705</v>
      </c>
      <c r="M71" s="230" t="s">
        <v>143</v>
      </c>
      <c r="N71" s="230"/>
      <c r="O71" s="230" t="s">
        <v>558</v>
      </c>
      <c r="P71" s="230"/>
      <c r="Q71" s="230"/>
      <c r="R71" s="230" t="s">
        <v>706</v>
      </c>
      <c r="S71" s="230"/>
      <c r="T71" s="230"/>
      <c r="U71" s="230"/>
      <c r="V71" s="230" t="s">
        <v>124</v>
      </c>
    </row>
    <row r="72" spans="1:22" s="134" customFormat="1" collapsed="1" x14ac:dyDescent="0.25">
      <c r="A72" s="128">
        <v>8569344</v>
      </c>
      <c r="B72" s="129">
        <v>42094</v>
      </c>
      <c r="C72" s="129">
        <v>42080</v>
      </c>
      <c r="D72" s="130" t="s">
        <v>85</v>
      </c>
      <c r="E72" s="128">
        <v>1023837847</v>
      </c>
      <c r="F72" s="130" t="s">
        <v>53</v>
      </c>
      <c r="G72" s="128" t="s">
        <v>121</v>
      </c>
      <c r="H72" s="224" t="s">
        <v>707</v>
      </c>
      <c r="I72" s="132">
        <v>0</v>
      </c>
      <c r="J72" s="133" t="s">
        <v>122</v>
      </c>
      <c r="K72" s="133" t="s">
        <v>122</v>
      </c>
      <c r="L72" s="133" t="s">
        <v>122</v>
      </c>
      <c r="M72" s="133" t="s">
        <v>122</v>
      </c>
      <c r="N72" s="133" t="s">
        <v>122</v>
      </c>
      <c r="O72" s="133" t="s">
        <v>122</v>
      </c>
      <c r="P72" s="133" t="s">
        <v>122</v>
      </c>
      <c r="Q72" s="133" t="s">
        <v>8</v>
      </c>
      <c r="R72" s="133" t="s">
        <v>122</v>
      </c>
      <c r="S72" s="133" t="s">
        <v>122</v>
      </c>
      <c r="T72" s="133" t="s">
        <v>122</v>
      </c>
      <c r="U72" s="133" t="s">
        <v>122</v>
      </c>
      <c r="V72" s="133" t="s">
        <v>8</v>
      </c>
    </row>
    <row r="73" spans="1:22" s="134" customFormat="1" ht="64.5" hidden="1" customHeight="1" outlineLevel="1" x14ac:dyDescent="0.25">
      <c r="A73" s="225" t="s">
        <v>123</v>
      </c>
      <c r="B73" s="226"/>
      <c r="C73" s="226"/>
      <c r="D73" s="227"/>
      <c r="E73" s="227"/>
      <c r="F73" s="227"/>
      <c r="G73" s="227"/>
      <c r="H73" s="228"/>
      <c r="I73" s="229"/>
      <c r="J73" s="230" t="s">
        <v>708</v>
      </c>
      <c r="K73" s="230"/>
      <c r="L73" s="230"/>
      <c r="M73" s="230" t="s">
        <v>143</v>
      </c>
      <c r="N73" s="230"/>
      <c r="O73" s="230"/>
      <c r="P73" s="230"/>
      <c r="Q73" s="230"/>
      <c r="R73" s="230" t="s">
        <v>709</v>
      </c>
      <c r="S73" s="230"/>
      <c r="T73" s="230"/>
      <c r="U73" s="230"/>
      <c r="V73" s="230" t="s">
        <v>124</v>
      </c>
    </row>
    <row r="74" spans="1:22" s="134" customFormat="1" collapsed="1" x14ac:dyDescent="0.25">
      <c r="A74" s="128">
        <v>8554901</v>
      </c>
      <c r="B74" s="129">
        <v>42094</v>
      </c>
      <c r="C74" s="129">
        <v>42080</v>
      </c>
      <c r="D74" s="130" t="s">
        <v>85</v>
      </c>
      <c r="E74" s="128">
        <v>7877954</v>
      </c>
      <c r="F74" s="130" t="s">
        <v>53</v>
      </c>
      <c r="G74" s="128" t="s">
        <v>247</v>
      </c>
      <c r="H74" s="224" t="s">
        <v>710</v>
      </c>
      <c r="I74" s="132">
        <v>0</v>
      </c>
      <c r="J74" s="133" t="s">
        <v>122</v>
      </c>
      <c r="K74" s="133" t="s">
        <v>122</v>
      </c>
      <c r="L74" s="133" t="s">
        <v>122</v>
      </c>
      <c r="M74" s="133" t="s">
        <v>122</v>
      </c>
      <c r="N74" s="133" t="s">
        <v>122</v>
      </c>
      <c r="O74" s="133" t="s">
        <v>8</v>
      </c>
      <c r="P74" s="133" t="s">
        <v>122</v>
      </c>
      <c r="Q74" s="133" t="s">
        <v>8</v>
      </c>
      <c r="R74" s="133" t="s">
        <v>8</v>
      </c>
      <c r="S74" s="133" t="s">
        <v>122</v>
      </c>
      <c r="T74" s="133" t="s">
        <v>122</v>
      </c>
      <c r="U74" s="133" t="s">
        <v>122</v>
      </c>
      <c r="V74" s="133" t="s">
        <v>8</v>
      </c>
    </row>
    <row r="75" spans="1:22" s="134" customFormat="1" ht="64.5" hidden="1" customHeight="1" outlineLevel="1" x14ac:dyDescent="0.25">
      <c r="A75" s="225" t="s">
        <v>123</v>
      </c>
      <c r="B75" s="226"/>
      <c r="C75" s="226"/>
      <c r="D75" s="227"/>
      <c r="E75" s="227"/>
      <c r="F75" s="227"/>
      <c r="G75" s="227"/>
      <c r="H75" s="228"/>
      <c r="I75" s="229"/>
      <c r="J75" s="230" t="s">
        <v>711</v>
      </c>
      <c r="K75" s="230"/>
      <c r="L75" s="230"/>
      <c r="M75" s="230" t="s">
        <v>143</v>
      </c>
      <c r="N75" s="230"/>
      <c r="O75" s="230" t="s">
        <v>576</v>
      </c>
      <c r="P75" s="230"/>
      <c r="Q75" s="230"/>
      <c r="R75" s="230" t="s">
        <v>712</v>
      </c>
      <c r="S75" s="230"/>
      <c r="T75" s="230"/>
      <c r="U75" s="230"/>
      <c r="V75" s="230" t="s">
        <v>124</v>
      </c>
    </row>
    <row r="76" spans="1:22" s="134" customFormat="1" collapsed="1" x14ac:dyDescent="0.25">
      <c r="A76" s="128">
        <v>8544194</v>
      </c>
      <c r="B76" s="129">
        <v>42094</v>
      </c>
      <c r="C76" s="129">
        <v>42080</v>
      </c>
      <c r="D76" s="130" t="s">
        <v>85</v>
      </c>
      <c r="E76" s="128">
        <v>22472989</v>
      </c>
      <c r="F76" s="130" t="s">
        <v>53</v>
      </c>
      <c r="G76" s="128" t="s">
        <v>128</v>
      </c>
      <c r="H76" s="224" t="s">
        <v>713</v>
      </c>
      <c r="I76" s="132">
        <v>0</v>
      </c>
      <c r="J76" s="133" t="s">
        <v>122</v>
      </c>
      <c r="K76" s="133" t="s">
        <v>122</v>
      </c>
      <c r="L76" s="133" t="s">
        <v>122</v>
      </c>
      <c r="M76" s="133" t="s">
        <v>122</v>
      </c>
      <c r="N76" s="133" t="s">
        <v>122</v>
      </c>
      <c r="O76" s="133" t="s">
        <v>8</v>
      </c>
      <c r="P76" s="133" t="s">
        <v>122</v>
      </c>
      <c r="Q76" s="133" t="s">
        <v>8</v>
      </c>
      <c r="R76" s="133" t="s">
        <v>122</v>
      </c>
      <c r="S76" s="133" t="s">
        <v>122</v>
      </c>
      <c r="T76" s="133" t="s">
        <v>122</v>
      </c>
      <c r="U76" s="133" t="s">
        <v>122</v>
      </c>
      <c r="V76" s="133" t="s">
        <v>8</v>
      </c>
    </row>
    <row r="77" spans="1:22" s="134" customFormat="1" ht="64.5" hidden="1" customHeight="1" outlineLevel="1" x14ac:dyDescent="0.25">
      <c r="A77" s="225" t="s">
        <v>123</v>
      </c>
      <c r="B77" s="226"/>
      <c r="C77" s="226"/>
      <c r="D77" s="227"/>
      <c r="E77" s="227"/>
      <c r="F77" s="227"/>
      <c r="G77" s="227"/>
      <c r="H77" s="228"/>
      <c r="I77" s="229"/>
      <c r="J77" s="230" t="s">
        <v>714</v>
      </c>
      <c r="K77" s="230"/>
      <c r="L77" s="230"/>
      <c r="M77" s="230" t="s">
        <v>143</v>
      </c>
      <c r="N77" s="230"/>
      <c r="O77" s="230" t="s">
        <v>572</v>
      </c>
      <c r="P77" s="230"/>
      <c r="Q77" s="230"/>
      <c r="R77" s="230" t="s">
        <v>702</v>
      </c>
      <c r="S77" s="230"/>
      <c r="T77" s="230"/>
      <c r="U77" s="230"/>
      <c r="V77" s="230" t="s">
        <v>124</v>
      </c>
    </row>
    <row r="78" spans="1:22" s="134" customFormat="1" collapsed="1" x14ac:dyDescent="0.25">
      <c r="A78" s="128">
        <v>8530511</v>
      </c>
      <c r="B78" s="129">
        <v>42094</v>
      </c>
      <c r="C78" s="129">
        <v>42080</v>
      </c>
      <c r="D78" s="130" t="s">
        <v>85</v>
      </c>
      <c r="E78" s="128">
        <v>26542753</v>
      </c>
      <c r="F78" s="130" t="s">
        <v>53</v>
      </c>
      <c r="G78" s="128" t="s">
        <v>121</v>
      </c>
      <c r="H78" s="224" t="s">
        <v>715</v>
      </c>
      <c r="I78" s="132">
        <v>0</v>
      </c>
      <c r="J78" s="133" t="s">
        <v>122</v>
      </c>
      <c r="K78" s="133" t="s">
        <v>122</v>
      </c>
      <c r="L78" s="133" t="s">
        <v>122</v>
      </c>
      <c r="M78" s="133" t="s">
        <v>122</v>
      </c>
      <c r="N78" s="133" t="s">
        <v>122</v>
      </c>
      <c r="O78" s="133" t="s">
        <v>122</v>
      </c>
      <c r="P78" s="133" t="s">
        <v>122</v>
      </c>
      <c r="Q78" s="133" t="s">
        <v>8</v>
      </c>
      <c r="R78" s="133" t="s">
        <v>8</v>
      </c>
      <c r="S78" s="133" t="s">
        <v>122</v>
      </c>
      <c r="T78" s="133" t="s">
        <v>122</v>
      </c>
      <c r="U78" s="133" t="s">
        <v>122</v>
      </c>
      <c r="V78" s="133" t="s">
        <v>8</v>
      </c>
    </row>
    <row r="79" spans="1:22" s="134" customFormat="1" ht="64.5" hidden="1" customHeight="1" outlineLevel="1" x14ac:dyDescent="0.25">
      <c r="A79" s="225" t="s">
        <v>123</v>
      </c>
      <c r="B79" s="226"/>
      <c r="C79" s="226"/>
      <c r="D79" s="227"/>
      <c r="E79" s="227"/>
      <c r="F79" s="227"/>
      <c r="G79" s="227"/>
      <c r="H79" s="228"/>
      <c r="I79" s="229"/>
      <c r="J79" s="230" t="s">
        <v>136</v>
      </c>
      <c r="K79" s="230"/>
      <c r="L79" s="230"/>
      <c r="M79" s="230" t="s">
        <v>716</v>
      </c>
      <c r="N79" s="230"/>
      <c r="O79" s="230"/>
      <c r="P79" s="230"/>
      <c r="Q79" s="230"/>
      <c r="R79" s="230" t="s">
        <v>717</v>
      </c>
      <c r="S79" s="230"/>
      <c r="T79" s="230"/>
      <c r="U79" s="230"/>
      <c r="V79" s="230" t="s">
        <v>124</v>
      </c>
    </row>
    <row r="80" spans="1:22" s="134" customFormat="1" collapsed="1" x14ac:dyDescent="0.25">
      <c r="A80" s="128">
        <v>8534463</v>
      </c>
      <c r="B80" s="129">
        <v>42094</v>
      </c>
      <c r="C80" s="129">
        <v>42080</v>
      </c>
      <c r="D80" s="130" t="s">
        <v>85</v>
      </c>
      <c r="E80" s="128">
        <v>26296566</v>
      </c>
      <c r="F80" s="130" t="s">
        <v>53</v>
      </c>
      <c r="G80" s="128" t="s">
        <v>121</v>
      </c>
      <c r="H80" s="224" t="s">
        <v>718</v>
      </c>
      <c r="I80" s="132">
        <v>0</v>
      </c>
      <c r="J80" s="133" t="s">
        <v>122</v>
      </c>
      <c r="K80" s="133" t="s">
        <v>122</v>
      </c>
      <c r="L80" s="133" t="s">
        <v>122</v>
      </c>
      <c r="M80" s="133" t="s">
        <v>122</v>
      </c>
      <c r="N80" s="133" t="s">
        <v>122</v>
      </c>
      <c r="O80" s="133" t="s">
        <v>122</v>
      </c>
      <c r="P80" s="133" t="s">
        <v>122</v>
      </c>
      <c r="Q80" s="133" t="s">
        <v>8</v>
      </c>
      <c r="R80" s="133" t="s">
        <v>122</v>
      </c>
      <c r="S80" s="133" t="s">
        <v>122</v>
      </c>
      <c r="T80" s="133" t="s">
        <v>122</v>
      </c>
      <c r="U80" s="133" t="s">
        <v>122</v>
      </c>
      <c r="V80" s="133" t="s">
        <v>8</v>
      </c>
    </row>
    <row r="81" spans="1:22" s="134" customFormat="1" ht="64.5" hidden="1" customHeight="1" outlineLevel="1" x14ac:dyDescent="0.25">
      <c r="A81" s="225" t="s">
        <v>123</v>
      </c>
      <c r="B81" s="226"/>
      <c r="C81" s="226"/>
      <c r="D81" s="227"/>
      <c r="E81" s="227"/>
      <c r="F81" s="227"/>
      <c r="G81" s="227"/>
      <c r="H81" s="228"/>
      <c r="I81" s="229"/>
      <c r="J81" s="230" t="s">
        <v>719</v>
      </c>
      <c r="K81" s="230"/>
      <c r="L81" s="230"/>
      <c r="M81" s="230" t="s">
        <v>716</v>
      </c>
      <c r="N81" s="230"/>
      <c r="O81" s="230"/>
      <c r="P81" s="230"/>
      <c r="Q81" s="230"/>
      <c r="R81" s="230" t="s">
        <v>720</v>
      </c>
      <c r="S81" s="230"/>
      <c r="T81" s="230"/>
      <c r="U81" s="230"/>
      <c r="V81" s="230" t="s">
        <v>124</v>
      </c>
    </row>
    <row r="82" spans="1:22" s="134" customFormat="1" collapsed="1" x14ac:dyDescent="0.25">
      <c r="A82" s="128">
        <v>8542283</v>
      </c>
      <c r="B82" s="129">
        <v>42094</v>
      </c>
      <c r="C82" s="129">
        <v>42080</v>
      </c>
      <c r="D82" s="130" t="s">
        <v>85</v>
      </c>
      <c r="E82" s="128">
        <v>20958690</v>
      </c>
      <c r="F82" s="130" t="s">
        <v>53</v>
      </c>
      <c r="G82" s="128" t="s">
        <v>557</v>
      </c>
      <c r="H82" s="224" t="s">
        <v>721</v>
      </c>
      <c r="I82" s="132">
        <v>0</v>
      </c>
      <c r="J82" s="133" t="s">
        <v>122</v>
      </c>
      <c r="K82" s="133" t="s">
        <v>122</v>
      </c>
      <c r="L82" s="133" t="s">
        <v>122</v>
      </c>
      <c r="M82" s="133" t="s">
        <v>122</v>
      </c>
      <c r="N82" s="133" t="s">
        <v>122</v>
      </c>
      <c r="O82" s="133" t="s">
        <v>122</v>
      </c>
      <c r="P82" s="133" t="s">
        <v>122</v>
      </c>
      <c r="Q82" s="133" t="s">
        <v>122</v>
      </c>
      <c r="R82" s="133" t="s">
        <v>122</v>
      </c>
      <c r="S82" s="133" t="s">
        <v>122</v>
      </c>
      <c r="T82" s="133" t="s">
        <v>122</v>
      </c>
      <c r="U82" s="133" t="s">
        <v>122</v>
      </c>
      <c r="V82" s="133" t="s">
        <v>8</v>
      </c>
    </row>
    <row r="83" spans="1:22" s="134" customFormat="1" ht="64.5" hidden="1" customHeight="1" outlineLevel="1" x14ac:dyDescent="0.25">
      <c r="A83" s="225" t="s">
        <v>123</v>
      </c>
      <c r="B83" s="226"/>
      <c r="C83" s="226"/>
      <c r="D83" s="227"/>
      <c r="E83" s="227"/>
      <c r="F83" s="227"/>
      <c r="G83" s="227"/>
      <c r="H83" s="228"/>
      <c r="I83" s="229"/>
      <c r="J83" s="230" t="s">
        <v>722</v>
      </c>
      <c r="K83" s="230"/>
      <c r="L83" s="230"/>
      <c r="M83" s="230" t="s">
        <v>716</v>
      </c>
      <c r="N83" s="230"/>
      <c r="O83" s="230" t="s">
        <v>723</v>
      </c>
      <c r="P83" s="230"/>
      <c r="Q83" s="230" t="s">
        <v>724</v>
      </c>
      <c r="R83" s="230" t="s">
        <v>725</v>
      </c>
      <c r="S83" s="230"/>
      <c r="T83" s="230"/>
      <c r="U83" s="230"/>
      <c r="V83" s="230" t="s">
        <v>124</v>
      </c>
    </row>
    <row r="84" spans="1:22" s="134" customFormat="1" collapsed="1" x14ac:dyDescent="0.25">
      <c r="A84" s="128">
        <v>8541868</v>
      </c>
      <c r="B84" s="129">
        <v>42094</v>
      </c>
      <c r="C84" s="129">
        <v>42080</v>
      </c>
      <c r="D84" s="130" t="s">
        <v>85</v>
      </c>
      <c r="E84" s="128">
        <v>22427314</v>
      </c>
      <c r="F84" s="130" t="s">
        <v>53</v>
      </c>
      <c r="G84" s="128" t="s">
        <v>129</v>
      </c>
      <c r="H84" s="224" t="s">
        <v>726</v>
      </c>
      <c r="I84" s="132">
        <v>0</v>
      </c>
      <c r="J84" s="133" t="s">
        <v>122</v>
      </c>
      <c r="K84" s="133" t="s">
        <v>122</v>
      </c>
      <c r="L84" s="133" t="s">
        <v>122</v>
      </c>
      <c r="M84" s="133" t="s">
        <v>122</v>
      </c>
      <c r="N84" s="133" t="s">
        <v>122</v>
      </c>
      <c r="O84" s="133" t="s">
        <v>8</v>
      </c>
      <c r="P84" s="133" t="s">
        <v>122</v>
      </c>
      <c r="Q84" s="133" t="s">
        <v>8</v>
      </c>
      <c r="R84" s="133" t="s">
        <v>122</v>
      </c>
      <c r="S84" s="133" t="s">
        <v>122</v>
      </c>
      <c r="T84" s="133" t="s">
        <v>122</v>
      </c>
      <c r="U84" s="133" t="s">
        <v>122</v>
      </c>
      <c r="V84" s="133" t="s">
        <v>8</v>
      </c>
    </row>
    <row r="85" spans="1:22" s="134" customFormat="1" ht="64.5" hidden="1" customHeight="1" outlineLevel="1" x14ac:dyDescent="0.25">
      <c r="A85" s="225" t="s">
        <v>123</v>
      </c>
      <c r="B85" s="226"/>
      <c r="C85" s="226"/>
      <c r="D85" s="227"/>
      <c r="E85" s="227"/>
      <c r="F85" s="227"/>
      <c r="G85" s="227"/>
      <c r="H85" s="228"/>
      <c r="I85" s="229"/>
      <c r="J85" s="230" t="s">
        <v>434</v>
      </c>
      <c r="K85" s="230"/>
      <c r="L85" s="230"/>
      <c r="M85" s="230" t="s">
        <v>716</v>
      </c>
      <c r="N85" s="230"/>
      <c r="O85" s="230" t="s">
        <v>572</v>
      </c>
      <c r="P85" s="230"/>
      <c r="Q85" s="230"/>
      <c r="R85" s="230" t="s">
        <v>727</v>
      </c>
      <c r="S85" s="230"/>
      <c r="T85" s="230"/>
      <c r="U85" s="230"/>
      <c r="V85" s="230" t="s">
        <v>124</v>
      </c>
    </row>
    <row r="86" spans="1:22" s="134" customFormat="1" collapsed="1" x14ac:dyDescent="0.25">
      <c r="A86" s="128">
        <v>8552823</v>
      </c>
      <c r="B86" s="129">
        <v>42094</v>
      </c>
      <c r="C86" s="129">
        <v>42080</v>
      </c>
      <c r="D86" s="130" t="s">
        <v>85</v>
      </c>
      <c r="E86" s="128">
        <v>19706605</v>
      </c>
      <c r="F86" s="130" t="s">
        <v>53</v>
      </c>
      <c r="G86" s="128" t="s">
        <v>129</v>
      </c>
      <c r="H86" s="224" t="s">
        <v>728</v>
      </c>
      <c r="I86" s="132">
        <v>0</v>
      </c>
      <c r="J86" s="133" t="s">
        <v>122</v>
      </c>
      <c r="K86" s="133" t="s">
        <v>122</v>
      </c>
      <c r="L86" s="133" t="s">
        <v>122</v>
      </c>
      <c r="M86" s="133" t="s">
        <v>122</v>
      </c>
      <c r="N86" s="133" t="s">
        <v>122</v>
      </c>
      <c r="O86" s="133" t="s">
        <v>122</v>
      </c>
      <c r="P86" s="133" t="s">
        <v>122</v>
      </c>
      <c r="Q86" s="133" t="s">
        <v>122</v>
      </c>
      <c r="R86" s="133" t="s">
        <v>122</v>
      </c>
      <c r="S86" s="133" t="s">
        <v>122</v>
      </c>
      <c r="T86" s="133" t="s">
        <v>122</v>
      </c>
      <c r="U86" s="133" t="s">
        <v>122</v>
      </c>
      <c r="V86" s="133" t="s">
        <v>8</v>
      </c>
    </row>
    <row r="87" spans="1:22" s="134" customFormat="1" ht="64.5" hidden="1" customHeight="1" outlineLevel="1" x14ac:dyDescent="0.25">
      <c r="A87" s="225" t="s">
        <v>123</v>
      </c>
      <c r="B87" s="226"/>
      <c r="C87" s="226"/>
      <c r="D87" s="227"/>
      <c r="E87" s="227"/>
      <c r="F87" s="227"/>
      <c r="G87" s="227"/>
      <c r="H87" s="228"/>
      <c r="I87" s="229"/>
      <c r="J87" s="230" t="s">
        <v>135</v>
      </c>
      <c r="K87" s="230"/>
      <c r="L87" s="230"/>
      <c r="M87" s="230" t="s">
        <v>716</v>
      </c>
      <c r="N87" s="230"/>
      <c r="O87" s="230" t="s">
        <v>729</v>
      </c>
      <c r="P87" s="230"/>
      <c r="Q87" s="230"/>
      <c r="R87" s="230" t="s">
        <v>730</v>
      </c>
      <c r="S87" s="230"/>
      <c r="T87" s="230"/>
      <c r="U87" s="230"/>
      <c r="V87" s="230" t="s">
        <v>124</v>
      </c>
    </row>
    <row r="88" spans="1:22" s="134" customFormat="1" collapsed="1" x14ac:dyDescent="0.25">
      <c r="A88" s="128">
        <v>8549730</v>
      </c>
      <c r="B88" s="129">
        <v>42094</v>
      </c>
      <c r="C88" s="129">
        <v>42080</v>
      </c>
      <c r="D88" s="130" t="s">
        <v>85</v>
      </c>
      <c r="E88" s="128">
        <v>23087349</v>
      </c>
      <c r="F88" s="130" t="s">
        <v>53</v>
      </c>
      <c r="G88" s="128" t="s">
        <v>121</v>
      </c>
      <c r="H88" s="224" t="s">
        <v>731</v>
      </c>
      <c r="I88" s="132">
        <v>0</v>
      </c>
      <c r="J88" s="133" t="s">
        <v>122</v>
      </c>
      <c r="K88" s="133" t="s">
        <v>122</v>
      </c>
      <c r="L88" s="133" t="s">
        <v>122</v>
      </c>
      <c r="M88" s="133" t="s">
        <v>122</v>
      </c>
      <c r="N88" s="133" t="s">
        <v>122</v>
      </c>
      <c r="O88" s="133" t="s">
        <v>8</v>
      </c>
      <c r="P88" s="133" t="s">
        <v>122</v>
      </c>
      <c r="Q88" s="133" t="s">
        <v>8</v>
      </c>
      <c r="R88" s="133" t="s">
        <v>122</v>
      </c>
      <c r="S88" s="133" t="s">
        <v>122</v>
      </c>
      <c r="T88" s="133" t="s">
        <v>122</v>
      </c>
      <c r="U88" s="133" t="s">
        <v>122</v>
      </c>
      <c r="V88" s="133" t="s">
        <v>8</v>
      </c>
    </row>
    <row r="89" spans="1:22" s="134" customFormat="1" ht="64.5" hidden="1" customHeight="1" outlineLevel="1" x14ac:dyDescent="0.25">
      <c r="A89" s="225" t="s">
        <v>123</v>
      </c>
      <c r="B89" s="226"/>
      <c r="C89" s="226"/>
      <c r="D89" s="227"/>
      <c r="E89" s="227"/>
      <c r="F89" s="227"/>
      <c r="G89" s="227"/>
      <c r="H89" s="228"/>
      <c r="I89" s="229"/>
      <c r="J89" s="230" t="s">
        <v>593</v>
      </c>
      <c r="K89" s="230"/>
      <c r="L89" s="230"/>
      <c r="M89" s="230" t="s">
        <v>716</v>
      </c>
      <c r="N89" s="230"/>
      <c r="O89" s="230" t="s">
        <v>732</v>
      </c>
      <c r="P89" s="230"/>
      <c r="Q89" s="230"/>
      <c r="R89" s="230" t="s">
        <v>733</v>
      </c>
      <c r="S89" s="230"/>
      <c r="T89" s="230"/>
      <c r="U89" s="230"/>
      <c r="V89" s="230" t="s">
        <v>124</v>
      </c>
    </row>
    <row r="90" spans="1:22" s="134" customFormat="1" collapsed="1" x14ac:dyDescent="0.25">
      <c r="A90" s="128">
        <v>8554193</v>
      </c>
      <c r="B90" s="129">
        <v>42094</v>
      </c>
      <c r="C90" s="129">
        <v>42080</v>
      </c>
      <c r="D90" s="130" t="s">
        <v>85</v>
      </c>
      <c r="E90" s="128">
        <v>1259042176</v>
      </c>
      <c r="F90" s="130" t="s">
        <v>53</v>
      </c>
      <c r="G90" s="128" t="s">
        <v>133</v>
      </c>
      <c r="H90" s="224" t="s">
        <v>734</v>
      </c>
      <c r="I90" s="132">
        <v>0</v>
      </c>
      <c r="J90" s="133" t="s">
        <v>122</v>
      </c>
      <c r="K90" s="133" t="s">
        <v>122</v>
      </c>
      <c r="L90" s="133" t="s">
        <v>122</v>
      </c>
      <c r="M90" s="133" t="s">
        <v>122</v>
      </c>
      <c r="N90" s="133" t="s">
        <v>122</v>
      </c>
      <c r="O90" s="133" t="s">
        <v>8</v>
      </c>
      <c r="P90" s="133" t="s">
        <v>122</v>
      </c>
      <c r="Q90" s="133" t="s">
        <v>122</v>
      </c>
      <c r="R90" s="133" t="s">
        <v>122</v>
      </c>
      <c r="S90" s="133" t="s">
        <v>122</v>
      </c>
      <c r="T90" s="133" t="s">
        <v>122</v>
      </c>
      <c r="U90" s="133" t="s">
        <v>122</v>
      </c>
      <c r="V90" s="133" t="s">
        <v>8</v>
      </c>
    </row>
    <row r="91" spans="1:22" s="134" customFormat="1" ht="64.5" hidden="1" customHeight="1" outlineLevel="1" x14ac:dyDescent="0.25">
      <c r="A91" s="225" t="s">
        <v>123</v>
      </c>
      <c r="B91" s="226"/>
      <c r="C91" s="226"/>
      <c r="D91" s="227"/>
      <c r="E91" s="227"/>
      <c r="F91" s="227"/>
      <c r="G91" s="227"/>
      <c r="H91" s="228"/>
      <c r="I91" s="229"/>
      <c r="J91" s="230" t="s">
        <v>735</v>
      </c>
      <c r="K91" s="230"/>
      <c r="L91" s="230"/>
      <c r="M91" s="230" t="s">
        <v>716</v>
      </c>
      <c r="N91" s="230"/>
      <c r="O91" s="230" t="s">
        <v>736</v>
      </c>
      <c r="P91" s="230"/>
      <c r="Q91" s="230"/>
      <c r="R91" s="230" t="s">
        <v>737</v>
      </c>
      <c r="S91" s="230"/>
      <c r="T91" s="230"/>
      <c r="U91" s="230"/>
      <c r="V91" s="230" t="s">
        <v>124</v>
      </c>
    </row>
    <row r="92" spans="1:22" s="134" customFormat="1" collapsed="1" x14ac:dyDescent="0.25">
      <c r="A92" s="128">
        <v>8537970</v>
      </c>
      <c r="B92" s="129">
        <v>42094</v>
      </c>
      <c r="C92" s="129">
        <v>42080</v>
      </c>
      <c r="D92" s="130" t="s">
        <v>85</v>
      </c>
      <c r="E92" s="128">
        <v>7819261</v>
      </c>
      <c r="F92" s="130" t="s">
        <v>53</v>
      </c>
      <c r="G92" s="128" t="s">
        <v>125</v>
      </c>
      <c r="H92" s="224" t="s">
        <v>738</v>
      </c>
      <c r="I92" s="132">
        <v>0</v>
      </c>
      <c r="J92" s="133" t="s">
        <v>122</v>
      </c>
      <c r="K92" s="133" t="s">
        <v>122</v>
      </c>
      <c r="L92" s="133" t="s">
        <v>122</v>
      </c>
      <c r="M92" s="133" t="s">
        <v>122</v>
      </c>
      <c r="N92" s="133" t="s">
        <v>122</v>
      </c>
      <c r="O92" s="133" t="s">
        <v>122</v>
      </c>
      <c r="P92" s="133" t="s">
        <v>122</v>
      </c>
      <c r="Q92" s="133" t="s">
        <v>8</v>
      </c>
      <c r="R92" s="133" t="s">
        <v>122</v>
      </c>
      <c r="S92" s="133" t="s">
        <v>122</v>
      </c>
      <c r="T92" s="133" t="s">
        <v>122</v>
      </c>
      <c r="U92" s="133" t="s">
        <v>122</v>
      </c>
      <c r="V92" s="133" t="s">
        <v>8</v>
      </c>
    </row>
    <row r="93" spans="1:22" s="134" customFormat="1" ht="64.5" hidden="1" customHeight="1" outlineLevel="1" x14ac:dyDescent="0.25">
      <c r="A93" s="225" t="s">
        <v>123</v>
      </c>
      <c r="B93" s="226"/>
      <c r="C93" s="226"/>
      <c r="D93" s="227"/>
      <c r="E93" s="227"/>
      <c r="F93" s="227"/>
      <c r="G93" s="227"/>
      <c r="H93" s="228"/>
      <c r="I93" s="229"/>
      <c r="J93" s="230" t="s">
        <v>739</v>
      </c>
      <c r="K93" s="230"/>
      <c r="L93" s="230"/>
      <c r="M93" s="230" t="s">
        <v>716</v>
      </c>
      <c r="N93" s="230"/>
      <c r="O93" s="230" t="s">
        <v>740</v>
      </c>
      <c r="P93" s="230"/>
      <c r="Q93" s="230"/>
      <c r="R93" s="230" t="s">
        <v>733</v>
      </c>
      <c r="S93" s="230"/>
      <c r="T93" s="230"/>
      <c r="U93" s="230"/>
      <c r="V93" s="230" t="s">
        <v>124</v>
      </c>
    </row>
    <row r="94" spans="1:22" s="134" customFormat="1" collapsed="1" x14ac:dyDescent="0.25">
      <c r="A94" s="128">
        <v>8525657</v>
      </c>
      <c r="B94" s="129">
        <v>42094</v>
      </c>
      <c r="C94" s="129">
        <v>42080</v>
      </c>
      <c r="D94" s="130" t="s">
        <v>85</v>
      </c>
      <c r="E94" s="128">
        <v>1024269025</v>
      </c>
      <c r="F94" s="130" t="s">
        <v>53</v>
      </c>
      <c r="G94" s="128" t="s">
        <v>133</v>
      </c>
      <c r="H94" s="224" t="s">
        <v>741</v>
      </c>
      <c r="I94" s="132">
        <v>0</v>
      </c>
      <c r="J94" s="133" t="s">
        <v>122</v>
      </c>
      <c r="K94" s="133" t="s">
        <v>122</v>
      </c>
      <c r="L94" s="133" t="s">
        <v>122</v>
      </c>
      <c r="M94" s="133" t="s">
        <v>122</v>
      </c>
      <c r="N94" s="133" t="s">
        <v>122</v>
      </c>
      <c r="O94" s="133" t="s">
        <v>8</v>
      </c>
      <c r="P94" s="133" t="s">
        <v>122</v>
      </c>
      <c r="Q94" s="133" t="s">
        <v>122</v>
      </c>
      <c r="R94" s="133" t="s">
        <v>122</v>
      </c>
      <c r="S94" s="133" t="s">
        <v>122</v>
      </c>
      <c r="T94" s="133" t="s">
        <v>122</v>
      </c>
      <c r="U94" s="133" t="s">
        <v>122</v>
      </c>
      <c r="V94" s="133" t="s">
        <v>8</v>
      </c>
    </row>
    <row r="95" spans="1:22" s="134" customFormat="1" ht="64.5" hidden="1" customHeight="1" outlineLevel="1" x14ac:dyDescent="0.25">
      <c r="A95" s="225" t="s">
        <v>123</v>
      </c>
      <c r="B95" s="226"/>
      <c r="C95" s="226"/>
      <c r="D95" s="227"/>
      <c r="E95" s="227"/>
      <c r="F95" s="227"/>
      <c r="G95" s="227"/>
      <c r="H95" s="228"/>
      <c r="I95" s="229"/>
      <c r="J95" s="230" t="s">
        <v>742</v>
      </c>
      <c r="K95" s="230"/>
      <c r="L95" s="230"/>
      <c r="M95" s="230" t="s">
        <v>716</v>
      </c>
      <c r="N95" s="230"/>
      <c r="O95" s="230"/>
      <c r="P95" s="230"/>
      <c r="Q95" s="230"/>
      <c r="R95" s="230" t="s">
        <v>737</v>
      </c>
      <c r="S95" s="230"/>
      <c r="T95" s="230"/>
      <c r="U95" s="230"/>
      <c r="V95" s="230" t="s">
        <v>124</v>
      </c>
    </row>
    <row r="96" spans="1:22" s="134" customFormat="1" collapsed="1" x14ac:dyDescent="0.25">
      <c r="A96" s="128">
        <v>8565769</v>
      </c>
      <c r="B96" s="129">
        <v>42094</v>
      </c>
      <c r="C96" s="129">
        <v>42080</v>
      </c>
      <c r="D96" s="130" t="s">
        <v>85</v>
      </c>
      <c r="E96" s="128">
        <v>1927167866</v>
      </c>
      <c r="F96" s="130" t="s">
        <v>53</v>
      </c>
      <c r="G96" s="128" t="s">
        <v>127</v>
      </c>
      <c r="H96" s="224" t="s">
        <v>743</v>
      </c>
      <c r="I96" s="132">
        <v>0</v>
      </c>
      <c r="J96" s="133" t="s">
        <v>122</v>
      </c>
      <c r="K96" s="133" t="s">
        <v>122</v>
      </c>
      <c r="L96" s="133" t="s">
        <v>122</v>
      </c>
      <c r="M96" s="133" t="s">
        <v>122</v>
      </c>
      <c r="N96" s="133" t="s">
        <v>122</v>
      </c>
      <c r="O96" s="133" t="s">
        <v>122</v>
      </c>
      <c r="P96" s="133" t="s">
        <v>122</v>
      </c>
      <c r="Q96" s="133" t="s">
        <v>122</v>
      </c>
      <c r="R96" s="133" t="s">
        <v>122</v>
      </c>
      <c r="S96" s="133" t="s">
        <v>122</v>
      </c>
      <c r="T96" s="133" t="s">
        <v>122</v>
      </c>
      <c r="U96" s="133" t="s">
        <v>122</v>
      </c>
      <c r="V96" s="133" t="s">
        <v>8</v>
      </c>
    </row>
    <row r="97" spans="1:22" s="134" customFormat="1" ht="64.5" hidden="1" customHeight="1" outlineLevel="1" x14ac:dyDescent="0.25">
      <c r="A97" s="225" t="s">
        <v>123</v>
      </c>
      <c r="B97" s="226"/>
      <c r="C97" s="226"/>
      <c r="D97" s="227"/>
      <c r="E97" s="227"/>
      <c r="F97" s="227"/>
      <c r="G97" s="227"/>
      <c r="H97" s="228"/>
      <c r="I97" s="229"/>
      <c r="J97" s="230" t="s">
        <v>744</v>
      </c>
      <c r="K97" s="230"/>
      <c r="L97" s="230"/>
      <c r="M97" s="230" t="s">
        <v>716</v>
      </c>
      <c r="N97" s="230"/>
      <c r="O97" s="230"/>
      <c r="P97" s="230"/>
      <c r="Q97" s="230"/>
      <c r="R97" s="230" t="s">
        <v>733</v>
      </c>
      <c r="S97" s="230"/>
      <c r="T97" s="230"/>
      <c r="U97" s="230"/>
      <c r="V97" s="230" t="s">
        <v>124</v>
      </c>
    </row>
    <row r="98" spans="1:22" s="134" customFormat="1" collapsed="1" x14ac:dyDescent="0.25">
      <c r="A98" s="128">
        <v>8525521</v>
      </c>
      <c r="B98" s="129">
        <v>42094</v>
      </c>
      <c r="C98" s="129">
        <v>42080</v>
      </c>
      <c r="D98" s="130" t="s">
        <v>85</v>
      </c>
      <c r="E98" s="128">
        <v>1023597131</v>
      </c>
      <c r="F98" s="130" t="s">
        <v>53</v>
      </c>
      <c r="G98" s="128" t="s">
        <v>236</v>
      </c>
      <c r="H98" s="224" t="s">
        <v>745</v>
      </c>
      <c r="I98" s="132">
        <v>0</v>
      </c>
      <c r="J98" s="133" t="s">
        <v>122</v>
      </c>
      <c r="K98" s="133" t="s">
        <v>122</v>
      </c>
      <c r="L98" s="133" t="s">
        <v>122</v>
      </c>
      <c r="M98" s="133" t="s">
        <v>122</v>
      </c>
      <c r="N98" s="133" t="s">
        <v>122</v>
      </c>
      <c r="O98" s="133" t="s">
        <v>8</v>
      </c>
      <c r="P98" s="133" t="s">
        <v>122</v>
      </c>
      <c r="Q98" s="133" t="s">
        <v>8</v>
      </c>
      <c r="R98" s="133" t="s">
        <v>122</v>
      </c>
      <c r="S98" s="133" t="s">
        <v>122</v>
      </c>
      <c r="T98" s="133" t="s">
        <v>122</v>
      </c>
      <c r="U98" s="133" t="s">
        <v>122</v>
      </c>
      <c r="V98" s="133" t="s">
        <v>8</v>
      </c>
    </row>
    <row r="99" spans="1:22" s="134" customFormat="1" ht="64.5" hidden="1" customHeight="1" outlineLevel="1" x14ac:dyDescent="0.25">
      <c r="A99" s="225" t="s">
        <v>123</v>
      </c>
      <c r="B99" s="226"/>
      <c r="C99" s="226"/>
      <c r="D99" s="227"/>
      <c r="E99" s="227"/>
      <c r="F99" s="227"/>
      <c r="G99" s="227"/>
      <c r="H99" s="228"/>
      <c r="I99" s="229"/>
      <c r="J99" s="230" t="s">
        <v>746</v>
      </c>
      <c r="K99" s="230"/>
      <c r="L99" s="230"/>
      <c r="M99" s="230" t="s">
        <v>716</v>
      </c>
      <c r="N99" s="230"/>
      <c r="O99" s="230" t="s">
        <v>747</v>
      </c>
      <c r="P99" s="230"/>
      <c r="Q99" s="230"/>
      <c r="R99" s="230" t="s">
        <v>595</v>
      </c>
      <c r="S99" s="230"/>
      <c r="T99" s="230"/>
      <c r="U99" s="230"/>
      <c r="V99" s="230" t="s">
        <v>124</v>
      </c>
    </row>
    <row r="100" spans="1:22" s="134" customFormat="1" collapsed="1" x14ac:dyDescent="0.25">
      <c r="A100" s="128">
        <v>8570141</v>
      </c>
      <c r="B100" s="129">
        <v>42094</v>
      </c>
      <c r="C100" s="129">
        <v>42080</v>
      </c>
      <c r="D100" s="130" t="s">
        <v>85</v>
      </c>
      <c r="E100" s="128">
        <v>1024118518</v>
      </c>
      <c r="F100" s="130" t="s">
        <v>53</v>
      </c>
      <c r="G100" s="128" t="s">
        <v>429</v>
      </c>
      <c r="H100" s="224" t="s">
        <v>748</v>
      </c>
      <c r="I100" s="132">
        <v>0</v>
      </c>
      <c r="J100" s="133" t="s">
        <v>122</v>
      </c>
      <c r="K100" s="133" t="s">
        <v>122</v>
      </c>
      <c r="L100" s="133" t="s">
        <v>122</v>
      </c>
      <c r="M100" s="133" t="s">
        <v>122</v>
      </c>
      <c r="N100" s="133" t="s">
        <v>122</v>
      </c>
      <c r="O100" s="133" t="s">
        <v>8</v>
      </c>
      <c r="P100" s="133" t="s">
        <v>122</v>
      </c>
      <c r="Q100" s="133" t="s">
        <v>122</v>
      </c>
      <c r="R100" s="133" t="s">
        <v>122</v>
      </c>
      <c r="S100" s="133" t="s">
        <v>126</v>
      </c>
      <c r="T100" s="133" t="s">
        <v>122</v>
      </c>
      <c r="U100" s="133" t="s">
        <v>122</v>
      </c>
      <c r="V100" s="133" t="s">
        <v>8</v>
      </c>
    </row>
    <row r="101" spans="1:22" s="134" customFormat="1" ht="75" hidden="1" customHeight="1" outlineLevel="1" x14ac:dyDescent="0.25">
      <c r="A101" s="225" t="s">
        <v>123</v>
      </c>
      <c r="B101" s="226"/>
      <c r="C101" s="226"/>
      <c r="D101" s="227"/>
      <c r="E101" s="227"/>
      <c r="F101" s="227"/>
      <c r="G101" s="227"/>
      <c r="H101" s="228"/>
      <c r="I101" s="229"/>
      <c r="J101" s="230" t="s">
        <v>749</v>
      </c>
      <c r="K101" s="230"/>
      <c r="L101" s="230"/>
      <c r="M101" s="230" t="s">
        <v>716</v>
      </c>
      <c r="N101" s="230"/>
      <c r="O101" s="230"/>
      <c r="P101" s="230"/>
      <c r="Q101" s="230"/>
      <c r="R101" s="230" t="s">
        <v>750</v>
      </c>
      <c r="S101" s="230" t="s">
        <v>751</v>
      </c>
      <c r="T101" s="230"/>
      <c r="U101" s="230"/>
      <c r="V101" s="230" t="s">
        <v>124</v>
      </c>
    </row>
    <row r="102" spans="1:22" s="134" customFormat="1" collapsed="1" x14ac:dyDescent="0.25">
      <c r="A102" s="128">
        <v>8531020</v>
      </c>
      <c r="B102" s="129">
        <v>42094</v>
      </c>
      <c r="C102" s="129">
        <v>42080</v>
      </c>
      <c r="D102" s="130" t="s">
        <v>85</v>
      </c>
      <c r="E102" s="128">
        <v>24228207</v>
      </c>
      <c r="F102" s="130" t="s">
        <v>53</v>
      </c>
      <c r="G102" s="128" t="s">
        <v>557</v>
      </c>
      <c r="H102" s="224" t="s">
        <v>752</v>
      </c>
      <c r="I102" s="132">
        <v>0</v>
      </c>
      <c r="J102" s="133" t="s">
        <v>122</v>
      </c>
      <c r="K102" s="133" t="s">
        <v>122</v>
      </c>
      <c r="L102" s="133" t="s">
        <v>122</v>
      </c>
      <c r="M102" s="133" t="s">
        <v>122</v>
      </c>
      <c r="N102" s="133" t="s">
        <v>122</v>
      </c>
      <c r="O102" s="133" t="s">
        <v>122</v>
      </c>
      <c r="P102" s="133" t="s">
        <v>122</v>
      </c>
      <c r="Q102" s="133" t="s">
        <v>122</v>
      </c>
      <c r="R102" s="133" t="s">
        <v>8</v>
      </c>
      <c r="S102" s="133" t="s">
        <v>122</v>
      </c>
      <c r="T102" s="133" t="s">
        <v>122</v>
      </c>
      <c r="U102" s="133" t="s">
        <v>122</v>
      </c>
      <c r="V102" s="133" t="s">
        <v>122</v>
      </c>
    </row>
    <row r="103" spans="1:22" s="134" customFormat="1" ht="64.5" hidden="1" customHeight="1" outlineLevel="1" x14ac:dyDescent="0.25">
      <c r="A103" s="225" t="s">
        <v>123</v>
      </c>
      <c r="B103" s="226"/>
      <c r="C103" s="226"/>
      <c r="D103" s="227"/>
      <c r="E103" s="227"/>
      <c r="F103" s="227"/>
      <c r="G103" s="227"/>
      <c r="H103" s="228"/>
      <c r="I103" s="229"/>
      <c r="J103" s="230" t="s">
        <v>132</v>
      </c>
      <c r="K103" s="230"/>
      <c r="L103" s="230"/>
      <c r="M103" s="230" t="s">
        <v>716</v>
      </c>
      <c r="N103" s="230"/>
      <c r="O103" s="230"/>
      <c r="P103" s="230"/>
      <c r="Q103" s="230"/>
      <c r="R103" s="230" t="s">
        <v>753</v>
      </c>
      <c r="S103" s="230"/>
      <c r="T103" s="230"/>
      <c r="U103" s="230"/>
      <c r="V103" s="230"/>
    </row>
    <row r="104" spans="1:22" s="134" customFormat="1" collapsed="1" x14ac:dyDescent="0.25">
      <c r="A104" s="128">
        <v>8528107</v>
      </c>
      <c r="B104" s="129">
        <v>42094</v>
      </c>
      <c r="C104" s="129">
        <v>42080</v>
      </c>
      <c r="D104" s="130" t="s">
        <v>85</v>
      </c>
      <c r="E104" s="128">
        <v>26453936</v>
      </c>
      <c r="F104" s="130" t="s">
        <v>53</v>
      </c>
      <c r="G104" s="128" t="s">
        <v>754</v>
      </c>
      <c r="H104" s="224" t="s">
        <v>755</v>
      </c>
      <c r="I104" s="132">
        <v>0</v>
      </c>
      <c r="J104" s="133" t="s">
        <v>122</v>
      </c>
      <c r="K104" s="133" t="s">
        <v>122</v>
      </c>
      <c r="L104" s="133" t="s">
        <v>122</v>
      </c>
      <c r="M104" s="133" t="s">
        <v>122</v>
      </c>
      <c r="N104" s="133" t="s">
        <v>122</v>
      </c>
      <c r="O104" s="133" t="s">
        <v>8</v>
      </c>
      <c r="P104" s="133" t="s">
        <v>122</v>
      </c>
      <c r="Q104" s="133" t="s">
        <v>8</v>
      </c>
      <c r="R104" s="133" t="s">
        <v>122</v>
      </c>
      <c r="S104" s="133" t="s">
        <v>122</v>
      </c>
      <c r="T104" s="133" t="s">
        <v>122</v>
      </c>
      <c r="U104" s="133" t="s">
        <v>122</v>
      </c>
      <c r="V104" s="133" t="s">
        <v>8</v>
      </c>
    </row>
    <row r="105" spans="1:22" s="134" customFormat="1" ht="64.5" hidden="1" customHeight="1" outlineLevel="1" x14ac:dyDescent="0.25">
      <c r="A105" s="225" t="s">
        <v>123</v>
      </c>
      <c r="B105" s="226"/>
      <c r="C105" s="226"/>
      <c r="D105" s="227"/>
      <c r="E105" s="227"/>
      <c r="F105" s="227"/>
      <c r="G105" s="227"/>
      <c r="H105" s="228"/>
      <c r="I105" s="229"/>
      <c r="J105" s="230" t="s">
        <v>132</v>
      </c>
      <c r="K105" s="230"/>
      <c r="L105" s="230"/>
      <c r="M105" s="230" t="s">
        <v>716</v>
      </c>
      <c r="N105" s="230"/>
      <c r="O105" s="230" t="s">
        <v>747</v>
      </c>
      <c r="P105" s="230"/>
      <c r="Q105" s="230"/>
      <c r="R105" s="230" t="s">
        <v>737</v>
      </c>
      <c r="S105" s="230"/>
      <c r="T105" s="230"/>
      <c r="U105" s="230"/>
      <c r="V105" s="230" t="s">
        <v>124</v>
      </c>
    </row>
    <row r="106" spans="1:22" s="134" customFormat="1" collapsed="1" x14ac:dyDescent="0.25">
      <c r="A106" s="128">
        <v>8542943</v>
      </c>
      <c r="B106" s="129">
        <v>42094</v>
      </c>
      <c r="C106" s="129">
        <v>42080</v>
      </c>
      <c r="D106" s="130" t="s">
        <v>85</v>
      </c>
      <c r="E106" s="128">
        <v>1262143036</v>
      </c>
      <c r="F106" s="130" t="s">
        <v>53</v>
      </c>
      <c r="G106" s="128" t="s">
        <v>133</v>
      </c>
      <c r="H106" s="224" t="s">
        <v>756</v>
      </c>
      <c r="I106" s="132">
        <v>0</v>
      </c>
      <c r="J106" s="133" t="s">
        <v>122</v>
      </c>
      <c r="K106" s="133" t="s">
        <v>122</v>
      </c>
      <c r="L106" s="133" t="s">
        <v>122</v>
      </c>
      <c r="M106" s="133" t="s">
        <v>122</v>
      </c>
      <c r="N106" s="133" t="s">
        <v>122</v>
      </c>
      <c r="O106" s="133" t="s">
        <v>8</v>
      </c>
      <c r="P106" s="133" t="s">
        <v>122</v>
      </c>
      <c r="Q106" s="133" t="s">
        <v>122</v>
      </c>
      <c r="R106" s="133" t="s">
        <v>122</v>
      </c>
      <c r="S106" s="133" t="s">
        <v>122</v>
      </c>
      <c r="T106" s="133" t="s">
        <v>122</v>
      </c>
      <c r="U106" s="133" t="s">
        <v>122</v>
      </c>
      <c r="V106" s="133" t="s">
        <v>8</v>
      </c>
    </row>
  </sheetData>
  <mergeCells count="3">
    <mergeCell ref="A2:E2"/>
    <mergeCell ref="B3:I3"/>
    <mergeCell ref="J3:V3"/>
  </mergeCells>
  <conditionalFormatting sqref="J6:V28">
    <cfRule type="cellIs" dxfId="11" priority="14" operator="equal">
      <formula>"No"</formula>
    </cfRule>
  </conditionalFormatting>
  <conditionalFormatting sqref="J5:V5">
    <cfRule type="cellIs" dxfId="10" priority="13" operator="equal">
      <formula>"No"</formula>
    </cfRule>
  </conditionalFormatting>
  <conditionalFormatting sqref="J29:V29">
    <cfRule type="cellIs" dxfId="9" priority="5" operator="equal">
      <formula>"No"</formula>
    </cfRule>
  </conditionalFormatting>
  <conditionalFormatting sqref="J30:V56">
    <cfRule type="cellIs" dxfId="8" priority="10" operator="equal">
      <formula>"No"</formula>
    </cfRule>
  </conditionalFormatting>
  <conditionalFormatting sqref="J57:V58">
    <cfRule type="cellIs" dxfId="7" priority="9" operator="equal">
      <formula>"No"</formula>
    </cfRule>
  </conditionalFormatting>
  <conditionalFormatting sqref="J59:V60">
    <cfRule type="cellIs" dxfId="6" priority="8" operator="equal">
      <formula>"No"</formula>
    </cfRule>
  </conditionalFormatting>
  <conditionalFormatting sqref="J61:V62">
    <cfRule type="cellIs" dxfId="5" priority="7" operator="equal">
      <formula>"No"</formula>
    </cfRule>
  </conditionalFormatting>
  <conditionalFormatting sqref="J63:V63">
    <cfRule type="cellIs" dxfId="4" priority="6" operator="equal">
      <formula>"No"</formula>
    </cfRule>
  </conditionalFormatting>
  <conditionalFormatting sqref="J65:V65">
    <cfRule type="cellIs" dxfId="3" priority="4" operator="equal">
      <formula>"No"</formula>
    </cfRule>
  </conditionalFormatting>
  <conditionalFormatting sqref="J64:V64">
    <cfRule type="cellIs" dxfId="2" priority="3" operator="equal">
      <formula>"No"</formula>
    </cfRule>
  </conditionalFormatting>
  <conditionalFormatting sqref="J67:V67 J69:V69 J71:V71 J73:V73 J75:V75 J77:V77 J79:V79 J81:V81 J83:V83 J85:V85 J87:V87 J89:V89 J91:V91 J93:V93 J95:V95 J97:V97 J99:V99 J101:V101 J103:V103 J105:V105">
    <cfRule type="cellIs" dxfId="1" priority="2" operator="equal">
      <formula>"No"</formula>
    </cfRule>
  </conditionalFormatting>
  <conditionalFormatting sqref="J66:V66 J68:V68 J70:V70 J72:V72 J74:V74 J76:V76 J78:V78 J80:V80 J82:V82 J84:V84 J86:V86 J88:V88 J90:V90 J92:V92 J94:V94 J96:V96 J98:V98 J100:V100 J102:V102 J104:V104 J106:V106">
    <cfRule type="cellIs" dxfId="0" priority="1" operator="equal">
      <formula>"No"</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5"/>
  <sheetViews>
    <sheetView showGridLines="0" zoomScaleNormal="100" workbookViewId="0"/>
  </sheetViews>
  <sheetFormatPr defaultRowHeight="15" x14ac:dyDescent="0.25"/>
  <cols>
    <col min="2" max="2" width="4.140625" customWidth="1"/>
    <col min="3" max="3" width="12.42578125" customWidth="1"/>
    <col min="4" max="5" width="19.42578125" customWidth="1"/>
    <col min="6" max="6" width="22.28515625" bestFit="1" customWidth="1"/>
    <col min="7" max="7" width="21.42578125" customWidth="1"/>
    <col min="8" max="8" width="19.85546875" customWidth="1"/>
    <col min="9" max="10" width="13.42578125" customWidth="1"/>
    <col min="11" max="11" width="13.5703125" customWidth="1"/>
    <col min="12" max="12" width="13.42578125" customWidth="1"/>
  </cols>
  <sheetData>
    <row r="1" spans="3:12" ht="18.75" x14ac:dyDescent="0.3">
      <c r="C1" s="263" t="s">
        <v>619</v>
      </c>
      <c r="D1" s="263"/>
      <c r="E1" s="263"/>
      <c r="F1" s="263"/>
      <c r="G1" s="263"/>
      <c r="H1" s="263"/>
    </row>
    <row r="2" spans="3:12" ht="15.75" thickBot="1" x14ac:dyDescent="0.3"/>
    <row r="3" spans="3:12" ht="15.75" thickBot="1" x14ac:dyDescent="0.3">
      <c r="C3" s="269" t="s">
        <v>16</v>
      </c>
      <c r="D3" s="271" t="s">
        <v>17</v>
      </c>
      <c r="E3" s="264" t="s">
        <v>18</v>
      </c>
      <c r="F3" s="265"/>
      <c r="G3" s="265"/>
      <c r="H3" s="265"/>
      <c r="I3" s="265"/>
      <c r="J3" s="266"/>
      <c r="K3" s="273" t="s">
        <v>19</v>
      </c>
      <c r="L3" s="267" t="s">
        <v>20</v>
      </c>
    </row>
    <row r="4" spans="3:12" ht="30.75" thickBot="1" x14ac:dyDescent="0.3">
      <c r="C4" s="270"/>
      <c r="D4" s="272"/>
      <c r="E4" s="11" t="s">
        <v>21</v>
      </c>
      <c r="F4" s="11" t="s">
        <v>22</v>
      </c>
      <c r="G4" s="12" t="s">
        <v>23</v>
      </c>
      <c r="H4" s="13" t="s">
        <v>24</v>
      </c>
      <c r="I4" s="14" t="s">
        <v>25</v>
      </c>
      <c r="J4" s="15" t="s">
        <v>26</v>
      </c>
      <c r="K4" s="274"/>
      <c r="L4" s="268"/>
    </row>
    <row r="5" spans="3:12" x14ac:dyDescent="0.25">
      <c r="C5" s="17">
        <v>42035</v>
      </c>
      <c r="D5" s="18">
        <v>225</v>
      </c>
      <c r="E5" s="19">
        <v>105</v>
      </c>
      <c r="F5" s="20">
        <v>120</v>
      </c>
      <c r="G5" s="20">
        <v>106</v>
      </c>
      <c r="H5" s="20">
        <v>0</v>
      </c>
      <c r="I5" s="20">
        <v>14</v>
      </c>
      <c r="J5" s="21">
        <v>14</v>
      </c>
      <c r="K5" s="22">
        <f t="shared" ref="K5" si="0">IFERROR(G5/F5,0)</f>
        <v>0.8833333333333333</v>
      </c>
      <c r="L5" s="16">
        <f t="shared" ref="L5" si="1">IFERROR((G5+J5)/F5,0)</f>
        <v>1</v>
      </c>
    </row>
    <row r="6" spans="3:12" x14ac:dyDescent="0.25">
      <c r="C6" s="17">
        <v>42063</v>
      </c>
      <c r="D6" s="18">
        <v>278</v>
      </c>
      <c r="E6" s="19">
        <v>113</v>
      </c>
      <c r="F6" s="20">
        <v>165</v>
      </c>
      <c r="G6" s="20">
        <v>152</v>
      </c>
      <c r="H6" s="20">
        <v>0</v>
      </c>
      <c r="I6" s="20">
        <v>13</v>
      </c>
      <c r="J6" s="21">
        <v>13</v>
      </c>
      <c r="K6" s="22">
        <f t="shared" ref="K6:K7" si="2">IFERROR(G6/F6,0)</f>
        <v>0.92121212121212126</v>
      </c>
      <c r="L6" s="16">
        <f t="shared" ref="L6:L7" si="3">IFERROR((G6+J6)/F6,0)</f>
        <v>1</v>
      </c>
    </row>
    <row r="7" spans="3:12" x14ac:dyDescent="0.25">
      <c r="C7" s="17">
        <v>42094</v>
      </c>
      <c r="D7" s="18">
        <v>338</v>
      </c>
      <c r="E7" s="19">
        <v>148</v>
      </c>
      <c r="F7" s="20">
        <v>190</v>
      </c>
      <c r="G7" s="20">
        <v>175</v>
      </c>
      <c r="H7" s="20">
        <v>0</v>
      </c>
      <c r="I7" s="20">
        <v>15</v>
      </c>
      <c r="J7" s="21">
        <v>15</v>
      </c>
      <c r="K7" s="22">
        <f t="shared" si="2"/>
        <v>0.92105263157894735</v>
      </c>
      <c r="L7" s="16">
        <f t="shared" si="3"/>
        <v>1</v>
      </c>
    </row>
    <row r="8" spans="3:12" x14ac:dyDescent="0.25">
      <c r="C8" s="17"/>
      <c r="D8" s="18"/>
      <c r="E8" s="19"/>
      <c r="F8" s="20"/>
      <c r="G8" s="20"/>
      <c r="H8" s="20"/>
      <c r="I8" s="20"/>
      <c r="J8" s="21"/>
      <c r="K8" s="22"/>
      <c r="L8" s="16"/>
    </row>
    <row r="9" spans="3:12" x14ac:dyDescent="0.25">
      <c r="C9" s="17"/>
      <c r="D9" s="18"/>
      <c r="E9" s="19"/>
      <c r="F9" s="20"/>
      <c r="G9" s="20"/>
      <c r="H9" s="20"/>
      <c r="I9" s="20"/>
      <c r="J9" s="21"/>
      <c r="K9" s="22"/>
      <c r="L9" s="16"/>
    </row>
    <row r="10" spans="3:12" x14ac:dyDescent="0.25">
      <c r="C10" s="17"/>
      <c r="D10" s="18"/>
      <c r="E10" s="19"/>
      <c r="F10" s="20"/>
      <c r="G10" s="20"/>
      <c r="H10" s="20"/>
      <c r="I10" s="20"/>
      <c r="J10" s="21"/>
      <c r="K10" s="22"/>
      <c r="L10" s="23"/>
    </row>
    <row r="11" spans="3:12" x14ac:dyDescent="0.25">
      <c r="C11" s="17"/>
      <c r="D11" s="18"/>
      <c r="E11" s="19"/>
      <c r="F11" s="20"/>
      <c r="G11" s="20"/>
      <c r="H11" s="20"/>
      <c r="I11" s="20"/>
      <c r="J11" s="21"/>
      <c r="K11" s="22"/>
      <c r="L11" s="23"/>
    </row>
    <row r="12" spans="3:12" x14ac:dyDescent="0.25">
      <c r="C12" s="17"/>
      <c r="D12" s="18"/>
      <c r="E12" s="19"/>
      <c r="F12" s="20"/>
      <c r="G12" s="20"/>
      <c r="H12" s="20"/>
      <c r="I12" s="20"/>
      <c r="J12" s="21"/>
      <c r="K12" s="22"/>
      <c r="L12" s="23"/>
    </row>
    <row r="13" spans="3:12" ht="15.75" thickBot="1" x14ac:dyDescent="0.3">
      <c r="C13" s="24"/>
      <c r="D13" s="25"/>
      <c r="E13" s="26"/>
      <c r="F13" s="27"/>
      <c r="G13" s="27"/>
      <c r="H13" s="27"/>
      <c r="I13" s="27"/>
      <c r="J13" s="180"/>
      <c r="K13" s="28"/>
      <c r="L13" s="29"/>
    </row>
    <row r="14" spans="3:12" ht="15.75" thickBot="1" x14ac:dyDescent="0.3">
      <c r="C14" s="30" t="s">
        <v>259</v>
      </c>
      <c r="D14" s="31">
        <v>280.33333333333331</v>
      </c>
      <c r="E14" s="32">
        <v>122</v>
      </c>
      <c r="F14" s="32">
        <v>158.33333333333334</v>
      </c>
      <c r="G14" s="32">
        <v>144.33333333333334</v>
      </c>
      <c r="H14" s="32">
        <v>0</v>
      </c>
      <c r="I14" s="32">
        <v>14</v>
      </c>
      <c r="J14" s="33">
        <v>14</v>
      </c>
      <c r="K14" s="34">
        <v>0.90853269537480064</v>
      </c>
      <c r="L14" s="35">
        <v>1</v>
      </c>
    </row>
    <row r="15" spans="3:12" x14ac:dyDescent="0.25">
      <c r="D15" s="179"/>
      <c r="E15" s="179"/>
      <c r="F15" s="179"/>
      <c r="G15" s="179"/>
      <c r="H15" s="179"/>
      <c r="I15" s="179"/>
      <c r="J15" s="179"/>
      <c r="K15" s="179"/>
      <c r="L15" s="179"/>
    </row>
  </sheetData>
  <mergeCells count="6">
    <mergeCell ref="C1:H1"/>
    <mergeCell ref="E3:J3"/>
    <mergeCell ref="L3:L4"/>
    <mergeCell ref="C3:C4"/>
    <mergeCell ref="D3:D4"/>
    <mergeCell ref="K3:K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pane ySplit="4" topLeftCell="A5" activePane="bottomLeft" state="frozen"/>
      <selection activeCell="C5" sqref="C5"/>
      <selection pane="bottomLeft" activeCell="F11" sqref="F11"/>
    </sheetView>
  </sheetViews>
  <sheetFormatPr defaultRowHeight="15" x14ac:dyDescent="0.25"/>
  <cols>
    <col min="1" max="1" width="12.140625" customWidth="1"/>
    <col min="3" max="3" width="13.7109375" customWidth="1"/>
    <col min="4" max="4" width="34.28515625" bestFit="1" customWidth="1"/>
    <col min="5" max="5" width="16.5703125" customWidth="1"/>
    <col min="6" max="6" width="14.42578125" customWidth="1"/>
    <col min="7" max="7" width="20.85546875" customWidth="1"/>
    <col min="8" max="8" width="12.140625" customWidth="1"/>
    <col min="9" max="9" width="11.85546875" customWidth="1"/>
    <col min="10" max="10" width="21.28515625" customWidth="1"/>
    <col min="11" max="13" width="13" customWidth="1"/>
    <col min="14" max="14" width="20.140625" bestFit="1" customWidth="1"/>
    <col min="15" max="16" width="50" style="124" customWidth="1"/>
    <col min="17" max="17" width="12" customWidth="1"/>
  </cols>
  <sheetData>
    <row r="1" spans="1:17" ht="18.75" x14ac:dyDescent="0.3">
      <c r="A1" s="278" t="s">
        <v>324</v>
      </c>
      <c r="B1" s="278"/>
      <c r="C1" s="278"/>
      <c r="D1" s="278"/>
      <c r="E1" s="278"/>
      <c r="F1" s="278"/>
    </row>
    <row r="2" spans="1:17" ht="18.75" x14ac:dyDescent="0.3">
      <c r="A2" s="49"/>
      <c r="B2" s="49"/>
      <c r="C2" s="49"/>
      <c r="D2" s="49"/>
      <c r="E2" s="49"/>
    </row>
    <row r="3" spans="1:17" ht="15" customHeight="1" x14ac:dyDescent="0.25">
      <c r="A3" s="275" t="s">
        <v>325</v>
      </c>
      <c r="B3" s="276"/>
      <c r="C3" s="276"/>
      <c r="D3" s="276"/>
      <c r="E3" s="276"/>
      <c r="F3" s="276"/>
      <c r="G3" s="276"/>
      <c r="H3" s="276"/>
      <c r="I3" s="276"/>
      <c r="J3" s="276"/>
      <c r="K3" s="276"/>
      <c r="L3" s="276"/>
      <c r="M3" s="276"/>
      <c r="N3" s="276"/>
      <c r="O3" s="276"/>
      <c r="P3" s="276"/>
      <c r="Q3" s="277"/>
    </row>
    <row r="4" spans="1:17" ht="45" x14ac:dyDescent="0.25">
      <c r="A4" s="36" t="s">
        <v>15</v>
      </c>
      <c r="B4" s="36" t="s">
        <v>28</v>
      </c>
      <c r="C4" s="36" t="s">
        <v>29</v>
      </c>
      <c r="D4" s="36" t="s">
        <v>30</v>
      </c>
      <c r="E4" s="36" t="s">
        <v>31</v>
      </c>
      <c r="F4" s="36" t="s">
        <v>32</v>
      </c>
      <c r="G4" s="36" t="s">
        <v>33</v>
      </c>
      <c r="H4" s="36" t="s">
        <v>34</v>
      </c>
      <c r="I4" s="36" t="s">
        <v>35</v>
      </c>
      <c r="J4" s="36" t="s">
        <v>36</v>
      </c>
      <c r="K4" s="36" t="s">
        <v>37</v>
      </c>
      <c r="L4" s="36" t="s">
        <v>38</v>
      </c>
      <c r="M4" s="36" t="s">
        <v>39</v>
      </c>
      <c r="N4" s="36" t="s">
        <v>40</v>
      </c>
      <c r="O4" s="36" t="s">
        <v>41</v>
      </c>
      <c r="P4" s="36" t="s">
        <v>41</v>
      </c>
      <c r="Q4" s="36" t="s">
        <v>42</v>
      </c>
    </row>
    <row r="5" spans="1:17" x14ac:dyDescent="0.25">
      <c r="A5" s="40"/>
      <c r="B5" s="37"/>
      <c r="C5" s="38"/>
      <c r="D5" s="37"/>
      <c r="E5" s="39"/>
      <c r="F5" s="40"/>
      <c r="G5" s="39"/>
      <c r="H5" s="37"/>
      <c r="I5" s="41"/>
      <c r="J5" s="39"/>
      <c r="K5" s="41"/>
      <c r="L5" s="41"/>
      <c r="M5" s="41"/>
      <c r="N5" s="37"/>
      <c r="O5" s="42"/>
      <c r="P5" s="42"/>
      <c r="Q5" s="103"/>
    </row>
    <row r="6" spans="1:17" x14ac:dyDescent="0.25">
      <c r="C6" s="44"/>
      <c r="E6" s="45"/>
      <c r="F6" s="46"/>
      <c r="G6" s="45"/>
      <c r="I6" s="47"/>
      <c r="J6" s="45"/>
      <c r="K6" s="47"/>
      <c r="L6" s="47"/>
      <c r="M6" s="47"/>
    </row>
    <row r="7" spans="1:17" x14ac:dyDescent="0.25">
      <c r="A7" s="275" t="s">
        <v>326</v>
      </c>
      <c r="B7" s="276"/>
      <c r="C7" s="276"/>
      <c r="D7" s="276"/>
      <c r="E7" s="276"/>
      <c r="F7" s="276"/>
      <c r="G7" s="276"/>
      <c r="H7" s="276"/>
      <c r="I7" s="276"/>
      <c r="J7" s="276"/>
      <c r="K7" s="276"/>
      <c r="L7" s="276"/>
      <c r="M7" s="276"/>
      <c r="N7" s="276"/>
      <c r="O7" s="276"/>
      <c r="P7" s="276"/>
      <c r="Q7" s="277"/>
    </row>
    <row r="8" spans="1:17" ht="45" x14ac:dyDescent="0.25">
      <c r="A8" s="36" t="s">
        <v>15</v>
      </c>
      <c r="B8" s="36" t="s">
        <v>28</v>
      </c>
      <c r="C8" s="36" t="s">
        <v>29</v>
      </c>
      <c r="D8" s="36" t="s">
        <v>30</v>
      </c>
      <c r="E8" s="36" t="s">
        <v>31</v>
      </c>
      <c r="F8" s="36" t="s">
        <v>32</v>
      </c>
      <c r="G8" s="36" t="s">
        <v>33</v>
      </c>
      <c r="H8" s="36" t="s">
        <v>34</v>
      </c>
      <c r="I8" s="36" t="s">
        <v>35</v>
      </c>
      <c r="J8" s="36" t="s">
        <v>36</v>
      </c>
      <c r="K8" s="36" t="s">
        <v>37</v>
      </c>
      <c r="L8" s="36" t="s">
        <v>38</v>
      </c>
      <c r="M8" s="36" t="s">
        <v>39</v>
      </c>
      <c r="N8" s="36" t="s">
        <v>40</v>
      </c>
      <c r="O8" s="36" t="s">
        <v>41</v>
      </c>
      <c r="P8" s="36" t="s">
        <v>41</v>
      </c>
      <c r="Q8" s="36" t="s">
        <v>42</v>
      </c>
    </row>
    <row r="9" spans="1:17" ht="45" x14ac:dyDescent="0.25">
      <c r="A9" s="40">
        <v>42035</v>
      </c>
      <c r="B9" s="37">
        <v>8581245</v>
      </c>
      <c r="C9" s="38" t="s">
        <v>269</v>
      </c>
      <c r="D9" s="37" t="s">
        <v>255</v>
      </c>
      <c r="E9" s="39">
        <v>516368.31</v>
      </c>
      <c r="F9" s="40">
        <v>42020</v>
      </c>
      <c r="G9" s="39">
        <v>33368.31</v>
      </c>
      <c r="H9" s="37" t="s">
        <v>45</v>
      </c>
      <c r="I9" s="41">
        <v>0.65097000000000005</v>
      </c>
      <c r="J9" s="39">
        <v>377000</v>
      </c>
      <c r="K9" s="41">
        <f>(E9-G9)/J9</f>
        <v>1.2811671087533156</v>
      </c>
      <c r="L9" s="41">
        <v>1.1499999999999999</v>
      </c>
      <c r="M9" s="41">
        <v>0.21967721485411151</v>
      </c>
      <c r="N9" s="37" t="s">
        <v>25</v>
      </c>
      <c r="O9" s="42" t="s">
        <v>270</v>
      </c>
      <c r="P9" s="42" t="s">
        <v>271</v>
      </c>
      <c r="Q9" s="43" t="s">
        <v>44</v>
      </c>
    </row>
    <row r="10" spans="1:17" ht="30" x14ac:dyDescent="0.25">
      <c r="A10" s="40">
        <v>42035</v>
      </c>
      <c r="B10" s="37">
        <v>8532110</v>
      </c>
      <c r="C10" s="38" t="s">
        <v>272</v>
      </c>
      <c r="D10" s="37" t="s">
        <v>252</v>
      </c>
      <c r="E10" s="39">
        <v>261670.53</v>
      </c>
      <c r="F10" s="40">
        <v>42006</v>
      </c>
      <c r="G10" s="39">
        <v>23922.44</v>
      </c>
      <c r="H10" s="37" t="s">
        <v>45</v>
      </c>
      <c r="I10" s="41">
        <v>1.1499999999999999</v>
      </c>
      <c r="J10" s="39">
        <v>200000</v>
      </c>
      <c r="K10" s="41">
        <v>1.30835265</v>
      </c>
      <c r="L10" s="41">
        <v>1.1499999999999999</v>
      </c>
      <c r="M10" s="41">
        <v>0.15835265000000009</v>
      </c>
      <c r="N10" s="37" t="s">
        <v>25</v>
      </c>
      <c r="O10" s="42" t="s">
        <v>273</v>
      </c>
      <c r="P10" s="42" t="s">
        <v>8</v>
      </c>
      <c r="Q10" s="43" t="s">
        <v>44</v>
      </c>
    </row>
    <row r="11" spans="1:17" ht="75" x14ac:dyDescent="0.25">
      <c r="A11" s="40">
        <v>42035</v>
      </c>
      <c r="B11" s="37">
        <v>8528525</v>
      </c>
      <c r="C11" s="38" t="s">
        <v>274</v>
      </c>
      <c r="D11" s="37" t="s">
        <v>252</v>
      </c>
      <c r="E11" s="39">
        <v>122537.52</v>
      </c>
      <c r="F11" s="40">
        <v>42018</v>
      </c>
      <c r="G11" s="39">
        <v>51574.59</v>
      </c>
      <c r="H11" s="37" t="s">
        <v>45</v>
      </c>
      <c r="I11" s="41">
        <v>0.47139999999999999</v>
      </c>
      <c r="J11" s="39">
        <v>65000</v>
      </c>
      <c r="K11" s="41">
        <v>1.8851926153846155</v>
      </c>
      <c r="L11" s="41">
        <v>1.1499999999999999</v>
      </c>
      <c r="M11" s="41">
        <v>0.73519261538461556</v>
      </c>
      <c r="N11" s="37" t="s">
        <v>25</v>
      </c>
      <c r="O11" s="42" t="s">
        <v>275</v>
      </c>
      <c r="P11" s="42" t="s">
        <v>276</v>
      </c>
      <c r="Q11" s="43" t="s">
        <v>44</v>
      </c>
    </row>
    <row r="12" spans="1:17" ht="30" x14ac:dyDescent="0.25">
      <c r="A12" s="40">
        <v>42035</v>
      </c>
      <c r="B12" s="37">
        <v>8531204</v>
      </c>
      <c r="C12" s="38" t="s">
        <v>277</v>
      </c>
      <c r="D12" s="37" t="s">
        <v>252</v>
      </c>
      <c r="E12" s="39">
        <v>353924.35</v>
      </c>
      <c r="F12" s="40">
        <v>42010</v>
      </c>
      <c r="G12" s="39">
        <v>12348.55</v>
      </c>
      <c r="H12" s="37" t="s">
        <v>45</v>
      </c>
      <c r="I12" s="41">
        <v>0.69342000000000004</v>
      </c>
      <c r="J12" s="39">
        <v>299000</v>
      </c>
      <c r="K12" s="41">
        <v>1.1836934782608695</v>
      </c>
      <c r="L12" s="41">
        <v>1.1499999999999999</v>
      </c>
      <c r="M12" s="41">
        <v>3.3693478260869547E-2</v>
      </c>
      <c r="N12" s="37" t="s">
        <v>25</v>
      </c>
      <c r="O12" s="42" t="s">
        <v>278</v>
      </c>
      <c r="P12" s="42" t="s">
        <v>8</v>
      </c>
      <c r="Q12" s="43" t="s">
        <v>44</v>
      </c>
    </row>
    <row r="13" spans="1:17" ht="90" x14ac:dyDescent="0.25">
      <c r="A13" s="40">
        <v>42035</v>
      </c>
      <c r="B13" s="37">
        <v>8546175</v>
      </c>
      <c r="C13" s="38" t="s">
        <v>279</v>
      </c>
      <c r="D13" s="37" t="s">
        <v>253</v>
      </c>
      <c r="E13" s="39">
        <v>339959.98</v>
      </c>
      <c r="F13" s="40">
        <v>42018</v>
      </c>
      <c r="G13" s="39">
        <v>101060.84</v>
      </c>
      <c r="H13" s="37" t="s">
        <v>45</v>
      </c>
      <c r="I13" s="41">
        <v>2.0534599999999998</v>
      </c>
      <c r="J13" s="39">
        <v>128000</v>
      </c>
      <c r="K13" s="41">
        <v>2.6559373437499998</v>
      </c>
      <c r="L13" s="41">
        <v>1.1499999999999999</v>
      </c>
      <c r="M13" s="41">
        <v>1.5059373437499999</v>
      </c>
      <c r="N13" s="37" t="s">
        <v>25</v>
      </c>
      <c r="O13" s="42" t="s">
        <v>280</v>
      </c>
      <c r="P13" s="42" t="s">
        <v>281</v>
      </c>
      <c r="Q13" s="43" t="s">
        <v>44</v>
      </c>
    </row>
    <row r="14" spans="1:17" ht="30" x14ac:dyDescent="0.25">
      <c r="A14" s="40">
        <v>42035</v>
      </c>
      <c r="B14" s="37">
        <v>8570994</v>
      </c>
      <c r="C14" s="38" t="s">
        <v>282</v>
      </c>
      <c r="D14" s="37" t="s">
        <v>255</v>
      </c>
      <c r="E14" s="39">
        <v>262185.34999999998</v>
      </c>
      <c r="F14" s="40">
        <v>42010</v>
      </c>
      <c r="G14" s="39">
        <v>60289.83</v>
      </c>
      <c r="H14" s="37" t="s">
        <v>45</v>
      </c>
      <c r="I14" s="41">
        <v>0.96816999999999998</v>
      </c>
      <c r="J14" s="39">
        <v>175000</v>
      </c>
      <c r="K14" s="41">
        <v>1.4982019999999998</v>
      </c>
      <c r="L14" s="41">
        <v>1.1499999999999999</v>
      </c>
      <c r="M14" s="41">
        <v>0.3482019999999999</v>
      </c>
      <c r="N14" s="37" t="s">
        <v>25</v>
      </c>
      <c r="O14" s="42" t="s">
        <v>283</v>
      </c>
      <c r="P14" s="42" t="s">
        <v>8</v>
      </c>
      <c r="Q14" s="43" t="s">
        <v>44</v>
      </c>
    </row>
    <row r="15" spans="1:17" ht="30" x14ac:dyDescent="0.25">
      <c r="A15" s="40">
        <v>42035</v>
      </c>
      <c r="B15" s="37">
        <v>8580880</v>
      </c>
      <c r="C15" s="38" t="s">
        <v>284</v>
      </c>
      <c r="D15" s="37" t="s">
        <v>255</v>
      </c>
      <c r="E15" s="39">
        <v>270562.25</v>
      </c>
      <c r="F15" s="40">
        <v>42010</v>
      </c>
      <c r="G15" s="39">
        <v>74434.399999999994</v>
      </c>
      <c r="H15" s="37" t="s">
        <v>45</v>
      </c>
      <c r="I15" s="41">
        <v>1.1649400000000001</v>
      </c>
      <c r="J15" s="39">
        <v>173500</v>
      </c>
      <c r="K15" s="41">
        <v>1.5594365994236312</v>
      </c>
      <c r="L15" s="41">
        <v>1.1499999999999999</v>
      </c>
      <c r="M15" s="41">
        <v>0.40943659942363131</v>
      </c>
      <c r="N15" s="37" t="s">
        <v>25</v>
      </c>
      <c r="O15" s="42" t="s">
        <v>285</v>
      </c>
      <c r="P15" s="42" t="s">
        <v>8</v>
      </c>
      <c r="Q15" s="43" t="s">
        <v>44</v>
      </c>
    </row>
    <row r="16" spans="1:17" ht="30" x14ac:dyDescent="0.25">
      <c r="A16" s="40">
        <v>42035</v>
      </c>
      <c r="B16" s="37">
        <v>8551099</v>
      </c>
      <c r="C16" s="38" t="s">
        <v>286</v>
      </c>
      <c r="D16" s="37" t="s">
        <v>253</v>
      </c>
      <c r="E16" s="39">
        <v>367263.38</v>
      </c>
      <c r="F16" s="40">
        <v>42006</v>
      </c>
      <c r="G16" s="39">
        <v>91263.38</v>
      </c>
      <c r="H16" s="37" t="s">
        <v>45</v>
      </c>
      <c r="I16" s="41">
        <v>0.97872000000000003</v>
      </c>
      <c r="J16" s="39">
        <v>240000</v>
      </c>
      <c r="K16" s="41">
        <v>1.5302640833333334</v>
      </c>
      <c r="L16" s="41">
        <v>1.1499999999999999</v>
      </c>
      <c r="M16" s="41">
        <v>0.3802640833333335</v>
      </c>
      <c r="N16" s="37" t="s">
        <v>25</v>
      </c>
      <c r="O16" s="42" t="s">
        <v>287</v>
      </c>
      <c r="P16" s="42" t="s">
        <v>8</v>
      </c>
      <c r="Q16" s="43" t="s">
        <v>44</v>
      </c>
    </row>
    <row r="17" spans="1:17" ht="30" x14ac:dyDescent="0.25">
      <c r="A17" s="40">
        <v>42035</v>
      </c>
      <c r="B17" s="37">
        <v>8558572</v>
      </c>
      <c r="C17" s="38" t="s">
        <v>288</v>
      </c>
      <c r="D17" s="37" t="s">
        <v>253</v>
      </c>
      <c r="E17" s="39">
        <v>581812.19999999995</v>
      </c>
      <c r="F17" s="40">
        <v>42010</v>
      </c>
      <c r="G17" s="39">
        <v>58911.11</v>
      </c>
      <c r="H17" s="37" t="s">
        <v>45</v>
      </c>
      <c r="I17" s="41">
        <v>0.68757999999999997</v>
      </c>
      <c r="J17" s="39">
        <v>430000</v>
      </c>
      <c r="K17" s="41">
        <v>1.3530516279069766</v>
      </c>
      <c r="L17" s="41">
        <v>1.1499999999999999</v>
      </c>
      <c r="M17" s="41">
        <v>0.20305162790697673</v>
      </c>
      <c r="N17" s="37" t="s">
        <v>25</v>
      </c>
      <c r="O17" s="42" t="s">
        <v>289</v>
      </c>
      <c r="P17" s="42" t="s">
        <v>8</v>
      </c>
      <c r="Q17" s="43" t="s">
        <v>44</v>
      </c>
    </row>
    <row r="18" spans="1:17" ht="60" x14ac:dyDescent="0.25">
      <c r="A18" s="40">
        <v>42035</v>
      </c>
      <c r="B18" s="37">
        <v>8580653</v>
      </c>
      <c r="C18" s="38" t="s">
        <v>290</v>
      </c>
      <c r="D18" s="37" t="s">
        <v>253</v>
      </c>
      <c r="E18" s="39">
        <v>92140.7</v>
      </c>
      <c r="F18" s="40">
        <v>42016</v>
      </c>
      <c r="G18" s="39">
        <v>42115.7</v>
      </c>
      <c r="H18" s="37" t="s">
        <v>45</v>
      </c>
      <c r="I18" s="41">
        <v>0.76219999999999999</v>
      </c>
      <c r="J18" s="39">
        <v>43500</v>
      </c>
      <c r="K18" s="41">
        <v>2.1181770114942529</v>
      </c>
      <c r="L18" s="41">
        <v>1.1499999999999999</v>
      </c>
      <c r="M18" s="41">
        <v>0.96817701149425295</v>
      </c>
      <c r="N18" s="37" t="s">
        <v>25</v>
      </c>
      <c r="O18" s="42" t="s">
        <v>291</v>
      </c>
      <c r="P18" s="42" t="s">
        <v>271</v>
      </c>
      <c r="Q18" s="43" t="s">
        <v>44</v>
      </c>
    </row>
    <row r="19" spans="1:17" ht="75" x14ac:dyDescent="0.25">
      <c r="A19" s="40">
        <v>42035</v>
      </c>
      <c r="B19" s="37">
        <v>8570289</v>
      </c>
      <c r="C19" s="38" t="s">
        <v>292</v>
      </c>
      <c r="D19" s="37" t="s">
        <v>255</v>
      </c>
      <c r="E19" s="39">
        <v>518990.1</v>
      </c>
      <c r="F19" s="40">
        <v>42011</v>
      </c>
      <c r="G19" s="39">
        <v>218990.1</v>
      </c>
      <c r="H19" s="37" t="s">
        <v>293</v>
      </c>
      <c r="I19" s="41">
        <v>1.0223800000000001</v>
      </c>
      <c r="J19" s="39">
        <v>300000</v>
      </c>
      <c r="K19" s="41">
        <v>1.729967</v>
      </c>
      <c r="L19" s="41">
        <v>1.1499999999999999</v>
      </c>
      <c r="M19" s="41">
        <v>0.57996700000000012</v>
      </c>
      <c r="N19" s="37" t="s">
        <v>25</v>
      </c>
      <c r="O19" s="42" t="s">
        <v>294</v>
      </c>
      <c r="P19" s="42" t="s">
        <v>295</v>
      </c>
      <c r="Q19" s="43" t="s">
        <v>44</v>
      </c>
    </row>
    <row r="20" spans="1:17" ht="75" x14ac:dyDescent="0.25">
      <c r="A20" s="40">
        <v>42035</v>
      </c>
      <c r="B20" s="37">
        <v>8548978</v>
      </c>
      <c r="C20" s="38" t="s">
        <v>296</v>
      </c>
      <c r="D20" s="37" t="s">
        <v>253</v>
      </c>
      <c r="E20" s="39">
        <v>130357.41</v>
      </c>
      <c r="F20" s="40">
        <v>42018</v>
      </c>
      <c r="G20" s="39">
        <v>15864.95</v>
      </c>
      <c r="H20" s="37" t="s">
        <v>293</v>
      </c>
      <c r="I20" s="41">
        <v>1.14361</v>
      </c>
      <c r="J20" s="39"/>
      <c r="K20" s="41" t="e">
        <v>#DIV/0!</v>
      </c>
      <c r="L20" s="41">
        <v>1.1499999999999999</v>
      </c>
      <c r="M20" s="41" t="e">
        <v>#DIV/0!</v>
      </c>
      <c r="N20" s="37" t="s">
        <v>25</v>
      </c>
      <c r="O20" s="42" t="s">
        <v>294</v>
      </c>
      <c r="P20" s="42" t="s">
        <v>295</v>
      </c>
      <c r="Q20" s="43" t="s">
        <v>44</v>
      </c>
    </row>
    <row r="21" spans="1:17" ht="75" x14ac:dyDescent="0.25">
      <c r="A21" s="40">
        <v>42035</v>
      </c>
      <c r="B21" s="37">
        <v>8569249</v>
      </c>
      <c r="C21" s="38" t="s">
        <v>297</v>
      </c>
      <c r="D21" s="37" t="s">
        <v>255</v>
      </c>
      <c r="E21" s="39">
        <v>298024.84999999998</v>
      </c>
      <c r="F21" s="40">
        <v>42016</v>
      </c>
      <c r="G21" s="39">
        <v>168024.85</v>
      </c>
      <c r="H21" s="37" t="s">
        <v>293</v>
      </c>
      <c r="I21" s="41">
        <v>0.85643999999999998</v>
      </c>
      <c r="J21" s="39">
        <v>130000</v>
      </c>
      <c r="K21" s="41">
        <v>2.2924988461538458</v>
      </c>
      <c r="L21" s="41">
        <v>1.1499999999999999</v>
      </c>
      <c r="M21" s="41">
        <v>1.1424988461538459</v>
      </c>
      <c r="N21" s="37" t="s">
        <v>25</v>
      </c>
      <c r="O21" s="42" t="s">
        <v>294</v>
      </c>
      <c r="P21" s="42" t="s">
        <v>295</v>
      </c>
      <c r="Q21" s="43" t="s">
        <v>44</v>
      </c>
    </row>
    <row r="22" spans="1:17" ht="60" x14ac:dyDescent="0.25">
      <c r="A22" s="40">
        <v>42035</v>
      </c>
      <c r="B22" s="37">
        <v>8580437</v>
      </c>
      <c r="C22" s="38" t="s">
        <v>298</v>
      </c>
      <c r="D22" s="37" t="s">
        <v>253</v>
      </c>
      <c r="E22" s="39">
        <v>97488.99</v>
      </c>
      <c r="F22" s="40">
        <v>42026</v>
      </c>
      <c r="G22" s="39">
        <v>5136.62</v>
      </c>
      <c r="H22" s="37" t="s">
        <v>293</v>
      </c>
      <c r="I22" s="41">
        <v>1.37839</v>
      </c>
      <c r="J22" s="39">
        <v>79900</v>
      </c>
      <c r="K22" s="41">
        <v>1.220137546933667</v>
      </c>
      <c r="L22" s="41">
        <v>1.1499999999999999</v>
      </c>
      <c r="M22" s="41">
        <v>7.0137546933667139E-2</v>
      </c>
      <c r="N22" s="37" t="s">
        <v>25</v>
      </c>
      <c r="O22" s="42" t="s">
        <v>291</v>
      </c>
      <c r="P22" s="42" t="s">
        <v>299</v>
      </c>
      <c r="Q22" s="43" t="s">
        <v>44</v>
      </c>
    </row>
    <row r="23" spans="1:17" ht="45" x14ac:dyDescent="0.25">
      <c r="A23" s="40">
        <v>42063</v>
      </c>
      <c r="B23" s="37">
        <v>8524722</v>
      </c>
      <c r="C23" s="38" t="s">
        <v>462</v>
      </c>
      <c r="D23" s="37" t="s">
        <v>251</v>
      </c>
      <c r="E23" s="39">
        <v>360005.28</v>
      </c>
      <c r="F23" s="40">
        <v>42039</v>
      </c>
      <c r="G23" s="39">
        <v>18455.28</v>
      </c>
      <c r="H23" s="37" t="s">
        <v>293</v>
      </c>
      <c r="I23" s="41">
        <v>1.1488700000000001</v>
      </c>
      <c r="J23" s="39">
        <v>297000</v>
      </c>
      <c r="K23" s="41">
        <v>1.21213898989899</v>
      </c>
      <c r="L23" s="41">
        <v>1.1499999999999999</v>
      </c>
      <c r="M23" s="41">
        <v>6.2138989898990138E-2</v>
      </c>
      <c r="N23" s="37" t="s">
        <v>25</v>
      </c>
      <c r="O23" s="42" t="s">
        <v>463</v>
      </c>
      <c r="P23" s="42" t="s">
        <v>8</v>
      </c>
      <c r="Q23" s="43" t="s">
        <v>44</v>
      </c>
    </row>
    <row r="24" spans="1:17" ht="105" x14ac:dyDescent="0.25">
      <c r="A24" s="40">
        <v>42063</v>
      </c>
      <c r="B24" s="37">
        <v>8579290</v>
      </c>
      <c r="C24" s="38" t="s">
        <v>464</v>
      </c>
      <c r="D24" s="37" t="s">
        <v>251</v>
      </c>
      <c r="E24" s="39">
        <v>322997.74</v>
      </c>
      <c r="F24" s="40">
        <v>42059</v>
      </c>
      <c r="G24" s="39">
        <v>47119.43</v>
      </c>
      <c r="H24" s="37" t="s">
        <v>293</v>
      </c>
      <c r="I24" s="41">
        <v>1.0640000000000001</v>
      </c>
      <c r="J24" s="39">
        <v>240000</v>
      </c>
      <c r="K24" s="41">
        <v>1.3458239166666666</v>
      </c>
      <c r="L24" s="41">
        <v>1.1499999999999999</v>
      </c>
      <c r="M24" s="41">
        <v>0.19582391666666665</v>
      </c>
      <c r="N24" s="37" t="s">
        <v>25</v>
      </c>
      <c r="O24" s="42" t="s">
        <v>465</v>
      </c>
      <c r="P24" s="42" t="s">
        <v>299</v>
      </c>
      <c r="Q24" s="43" t="s">
        <v>44</v>
      </c>
    </row>
    <row r="25" spans="1:17" ht="105" x14ac:dyDescent="0.25">
      <c r="A25" s="40">
        <v>42063</v>
      </c>
      <c r="B25" s="37">
        <v>8580857</v>
      </c>
      <c r="C25" s="38" t="s">
        <v>466</v>
      </c>
      <c r="D25" s="37" t="s">
        <v>255</v>
      </c>
      <c r="E25" s="39">
        <v>668252.47</v>
      </c>
      <c r="F25" s="40">
        <v>42047</v>
      </c>
      <c r="G25" s="39">
        <v>196498.39</v>
      </c>
      <c r="H25" s="37" t="s">
        <v>293</v>
      </c>
      <c r="I25" s="41">
        <v>0.75344</v>
      </c>
      <c r="J25" s="39">
        <v>415000</v>
      </c>
      <c r="K25" s="41">
        <v>1.6102469156626504</v>
      </c>
      <c r="L25" s="41">
        <v>1.1499999999999999</v>
      </c>
      <c r="M25" s="41">
        <v>0.46024691566265052</v>
      </c>
      <c r="N25" s="37" t="s">
        <v>25</v>
      </c>
      <c r="O25" s="42" t="s">
        <v>467</v>
      </c>
      <c r="P25" s="42" t="s">
        <v>299</v>
      </c>
      <c r="Q25" s="43" t="s">
        <v>44</v>
      </c>
    </row>
    <row r="26" spans="1:17" ht="105" x14ac:dyDescent="0.25">
      <c r="A26" s="40">
        <v>42063</v>
      </c>
      <c r="B26" s="37">
        <v>8579308</v>
      </c>
      <c r="C26" s="38" t="s">
        <v>468</v>
      </c>
      <c r="D26" s="37" t="s">
        <v>251</v>
      </c>
      <c r="E26" s="39">
        <v>306022.98</v>
      </c>
      <c r="F26" s="40">
        <v>42058</v>
      </c>
      <c r="G26" s="39">
        <v>52057.41</v>
      </c>
      <c r="H26" s="37" t="s">
        <v>45</v>
      </c>
      <c r="I26" s="41">
        <v>0.91995000000000005</v>
      </c>
      <c r="J26" s="39">
        <v>225000</v>
      </c>
      <c r="K26" s="41">
        <v>1.3601021333333332</v>
      </c>
      <c r="L26" s="41">
        <v>1.1499999999999999</v>
      </c>
      <c r="M26" s="41">
        <v>0.21010213333333327</v>
      </c>
      <c r="N26" s="37" t="s">
        <v>25</v>
      </c>
      <c r="O26" s="42" t="s">
        <v>465</v>
      </c>
      <c r="P26" s="42" t="s">
        <v>299</v>
      </c>
      <c r="Q26" s="43" t="s">
        <v>44</v>
      </c>
    </row>
    <row r="27" spans="1:17" ht="45" x14ac:dyDescent="0.25">
      <c r="A27" s="40">
        <v>42063</v>
      </c>
      <c r="B27" s="37">
        <v>8573222</v>
      </c>
      <c r="C27" s="38" t="s">
        <v>469</v>
      </c>
      <c r="D27" s="37" t="s">
        <v>254</v>
      </c>
      <c r="E27" s="39">
        <v>423348.65</v>
      </c>
      <c r="F27" s="40">
        <v>42044</v>
      </c>
      <c r="G27" s="39">
        <v>170348.65</v>
      </c>
      <c r="H27" s="37" t="s">
        <v>45</v>
      </c>
      <c r="I27" s="41">
        <v>0.82110000000000005</v>
      </c>
      <c r="J27" s="39">
        <v>220000</v>
      </c>
      <c r="K27" s="41">
        <v>1.9243120454545455</v>
      </c>
      <c r="L27" s="41">
        <v>1.1499999999999999</v>
      </c>
      <c r="M27" s="41">
        <v>0.77431204545454557</v>
      </c>
      <c r="N27" s="37" t="s">
        <v>25</v>
      </c>
      <c r="O27" s="42" t="s">
        <v>463</v>
      </c>
      <c r="P27" s="42" t="s">
        <v>8</v>
      </c>
      <c r="Q27" s="43" t="s">
        <v>44</v>
      </c>
    </row>
    <row r="28" spans="1:17" ht="105" x14ac:dyDescent="0.25">
      <c r="A28" s="40">
        <v>42063</v>
      </c>
      <c r="B28" s="37">
        <v>8581084</v>
      </c>
      <c r="C28" s="38" t="s">
        <v>470</v>
      </c>
      <c r="D28" s="37" t="s">
        <v>255</v>
      </c>
      <c r="E28" s="39">
        <v>372210.3</v>
      </c>
      <c r="F28" s="40">
        <v>42047</v>
      </c>
      <c r="G28" s="39">
        <v>56136.12</v>
      </c>
      <c r="H28" s="37" t="s">
        <v>45</v>
      </c>
      <c r="I28" s="41">
        <v>1.0718000000000001</v>
      </c>
      <c r="J28" s="39">
        <v>280000</v>
      </c>
      <c r="K28" s="41">
        <v>1.3293225</v>
      </c>
      <c r="L28" s="41">
        <v>1.1499999999999999</v>
      </c>
      <c r="M28" s="41">
        <v>0.17932250000000005</v>
      </c>
      <c r="N28" s="37" t="s">
        <v>25</v>
      </c>
      <c r="O28" s="42" t="s">
        <v>467</v>
      </c>
      <c r="P28" s="42" t="s">
        <v>299</v>
      </c>
      <c r="Q28" s="43" t="s">
        <v>44</v>
      </c>
    </row>
    <row r="29" spans="1:17" ht="105" x14ac:dyDescent="0.25">
      <c r="A29" s="40">
        <v>42063</v>
      </c>
      <c r="B29" s="37">
        <v>8581285</v>
      </c>
      <c r="C29" s="38" t="s">
        <v>471</v>
      </c>
      <c r="D29" s="37" t="s">
        <v>255</v>
      </c>
      <c r="E29" s="39">
        <v>381517</v>
      </c>
      <c r="F29" s="40">
        <v>42060</v>
      </c>
      <c r="G29" s="39">
        <v>17437.37</v>
      </c>
      <c r="H29" s="37" t="s">
        <v>45</v>
      </c>
      <c r="I29" s="41">
        <v>0.96609999999999996</v>
      </c>
      <c r="J29" s="39">
        <v>320000</v>
      </c>
      <c r="K29" s="41">
        <v>1.1922406249999999</v>
      </c>
      <c r="L29" s="41">
        <v>1.1499999999999999</v>
      </c>
      <c r="M29" s="41">
        <v>4.2240625000000032E-2</v>
      </c>
      <c r="N29" s="37" t="s">
        <v>25</v>
      </c>
      <c r="O29" s="42" t="s">
        <v>467</v>
      </c>
      <c r="P29" s="42" t="s">
        <v>299</v>
      </c>
      <c r="Q29" s="43" t="s">
        <v>44</v>
      </c>
    </row>
    <row r="30" spans="1:17" ht="105" x14ac:dyDescent="0.25">
      <c r="A30" s="40">
        <v>42063</v>
      </c>
      <c r="B30" s="37">
        <v>8581809</v>
      </c>
      <c r="C30" s="38" t="s">
        <v>472</v>
      </c>
      <c r="D30" s="37" t="s">
        <v>255</v>
      </c>
      <c r="E30" s="39">
        <v>429617</v>
      </c>
      <c r="F30" s="40">
        <v>42046</v>
      </c>
      <c r="G30" s="39">
        <v>114173.87</v>
      </c>
      <c r="H30" s="37" t="s">
        <v>45</v>
      </c>
      <c r="I30" s="41">
        <v>0.93867999999999996</v>
      </c>
      <c r="J30" s="39">
        <v>271000</v>
      </c>
      <c r="K30" s="41">
        <v>1.5853025830258303</v>
      </c>
      <c r="L30" s="41">
        <v>1.1499999999999999</v>
      </c>
      <c r="M30" s="41">
        <v>0.43530258302583036</v>
      </c>
      <c r="N30" s="37" t="s">
        <v>25</v>
      </c>
      <c r="O30" s="42" t="s">
        <v>467</v>
      </c>
      <c r="P30" s="42" t="s">
        <v>299</v>
      </c>
      <c r="Q30" s="43" t="s">
        <v>44</v>
      </c>
    </row>
    <row r="31" spans="1:17" ht="30" x14ac:dyDescent="0.25">
      <c r="A31" s="40">
        <v>42063</v>
      </c>
      <c r="B31" s="37">
        <v>8581820</v>
      </c>
      <c r="C31" s="38" t="s">
        <v>473</v>
      </c>
      <c r="D31" s="37" t="s">
        <v>254</v>
      </c>
      <c r="E31" s="39">
        <v>269411.32</v>
      </c>
      <c r="F31" s="40">
        <v>42061</v>
      </c>
      <c r="G31" s="39">
        <v>71106.23</v>
      </c>
      <c r="H31" s="37" t="s">
        <v>45</v>
      </c>
      <c r="I31" s="41">
        <v>1.3209200000000001</v>
      </c>
      <c r="J31" s="39">
        <v>168000</v>
      </c>
      <c r="K31" s="41">
        <v>1.6036388095238097</v>
      </c>
      <c r="L31" s="41">
        <v>1.1499999999999999</v>
      </c>
      <c r="M31" s="41">
        <v>0.45363880952380975</v>
      </c>
      <c r="N31" s="37" t="s">
        <v>25</v>
      </c>
      <c r="O31" s="42" t="s">
        <v>474</v>
      </c>
      <c r="P31" s="42" t="s">
        <v>8</v>
      </c>
      <c r="Q31" s="43" t="s">
        <v>44</v>
      </c>
    </row>
    <row r="32" spans="1:17" ht="45" x14ac:dyDescent="0.25">
      <c r="A32" s="40">
        <v>42063</v>
      </c>
      <c r="B32" s="37">
        <v>8541926</v>
      </c>
      <c r="C32" s="38" t="s">
        <v>475</v>
      </c>
      <c r="D32" s="37" t="s">
        <v>253</v>
      </c>
      <c r="E32" s="39">
        <v>375177.9</v>
      </c>
      <c r="F32" s="40">
        <v>42059</v>
      </c>
      <c r="G32" s="39">
        <v>145522.9</v>
      </c>
      <c r="H32" s="37" t="s">
        <v>45</v>
      </c>
      <c r="I32" s="41">
        <v>0.90061000000000002</v>
      </c>
      <c r="J32" s="39">
        <v>199700</v>
      </c>
      <c r="K32" s="41">
        <v>1.8787075613420132</v>
      </c>
      <c r="L32" s="41">
        <v>1.1499999999999999</v>
      </c>
      <c r="M32" s="41">
        <v>0.72870756134201331</v>
      </c>
      <c r="N32" s="37" t="s">
        <v>25</v>
      </c>
      <c r="O32" s="42" t="s">
        <v>463</v>
      </c>
      <c r="P32" s="42" t="s">
        <v>8</v>
      </c>
      <c r="Q32" s="43" t="s">
        <v>44</v>
      </c>
    </row>
    <row r="33" spans="1:17" ht="105" x14ac:dyDescent="0.25">
      <c r="A33" s="40">
        <v>42063</v>
      </c>
      <c r="B33" s="37">
        <v>8579986</v>
      </c>
      <c r="C33" s="38" t="s">
        <v>476</v>
      </c>
      <c r="D33" s="37" t="s">
        <v>253</v>
      </c>
      <c r="E33" s="39">
        <v>201632</v>
      </c>
      <c r="F33" s="40">
        <v>42039</v>
      </c>
      <c r="G33" s="39">
        <v>31060.05</v>
      </c>
      <c r="H33" s="37" t="s">
        <v>45</v>
      </c>
      <c r="I33" s="41">
        <v>0.9446</v>
      </c>
      <c r="J33" s="39">
        <v>146500</v>
      </c>
      <c r="K33" s="41">
        <v>1.3763276450511945</v>
      </c>
      <c r="L33" s="41">
        <v>1.1499999999999999</v>
      </c>
      <c r="M33" s="41">
        <v>0.22632764505119463</v>
      </c>
      <c r="N33" s="37" t="s">
        <v>25</v>
      </c>
      <c r="O33" s="42" t="s">
        <v>467</v>
      </c>
      <c r="P33" s="42" t="s">
        <v>299</v>
      </c>
      <c r="Q33" s="43" t="s">
        <v>44</v>
      </c>
    </row>
    <row r="34" spans="1:17" ht="105" x14ac:dyDescent="0.25">
      <c r="A34" s="40">
        <v>42063</v>
      </c>
      <c r="B34" s="37">
        <v>8580495</v>
      </c>
      <c r="C34" s="38" t="s">
        <v>477</v>
      </c>
      <c r="D34" s="37" t="s">
        <v>253</v>
      </c>
      <c r="E34" s="39">
        <v>98767.54</v>
      </c>
      <c r="F34" s="40">
        <v>42046</v>
      </c>
      <c r="G34" s="39">
        <v>30685.39</v>
      </c>
      <c r="H34" s="37" t="s">
        <v>45</v>
      </c>
      <c r="I34" s="41">
        <v>1.8305199999999999</v>
      </c>
      <c r="J34" s="39">
        <v>60000</v>
      </c>
      <c r="K34" s="41">
        <v>1.6461256666666666</v>
      </c>
      <c r="L34" s="41">
        <v>1.1499999999999999</v>
      </c>
      <c r="M34" s="41">
        <v>0.49612566666666669</v>
      </c>
      <c r="N34" s="37" t="s">
        <v>25</v>
      </c>
      <c r="O34" s="42" t="s">
        <v>467</v>
      </c>
      <c r="P34" s="42" t="s">
        <v>299</v>
      </c>
      <c r="Q34" s="43" t="s">
        <v>44</v>
      </c>
    </row>
    <row r="35" spans="1:17" ht="105" x14ac:dyDescent="0.25">
      <c r="A35" s="40">
        <v>42063</v>
      </c>
      <c r="B35" s="37">
        <v>8580744</v>
      </c>
      <c r="C35" s="38" t="s">
        <v>478</v>
      </c>
      <c r="D35" s="37" t="s">
        <v>253</v>
      </c>
      <c r="E35" s="39">
        <v>123032.86</v>
      </c>
      <c r="F35" s="40">
        <v>42058</v>
      </c>
      <c r="G35" s="39">
        <v>49709.17</v>
      </c>
      <c r="H35" s="37" t="s">
        <v>45</v>
      </c>
      <c r="I35" s="41">
        <v>1.01664</v>
      </c>
      <c r="J35" s="39">
        <v>52000</v>
      </c>
      <c r="K35" s="41">
        <v>2.3660165384615386</v>
      </c>
      <c r="L35" s="41">
        <v>1.1499999999999999</v>
      </c>
      <c r="M35" s="41">
        <v>1.2160165384615387</v>
      </c>
      <c r="N35" s="37" t="s">
        <v>25</v>
      </c>
      <c r="O35" s="42" t="s">
        <v>467</v>
      </c>
      <c r="P35" s="42" t="s">
        <v>299</v>
      </c>
      <c r="Q35" s="43" t="s">
        <v>44</v>
      </c>
    </row>
    <row r="36" spans="1:17" ht="45" x14ac:dyDescent="0.25">
      <c r="A36" s="40">
        <v>42094</v>
      </c>
      <c r="B36" s="37">
        <v>8581297</v>
      </c>
      <c r="C36" s="38" t="s">
        <v>620</v>
      </c>
      <c r="D36" s="37" t="s">
        <v>255</v>
      </c>
      <c r="E36" s="39">
        <v>332579.42</v>
      </c>
      <c r="F36" s="40">
        <v>42066</v>
      </c>
      <c r="G36" s="39">
        <v>130314.45</v>
      </c>
      <c r="H36" s="37" t="s">
        <v>293</v>
      </c>
      <c r="I36" s="41">
        <v>0.87751999999999997</v>
      </c>
      <c r="J36" s="39">
        <v>184900</v>
      </c>
      <c r="K36" s="41">
        <v>1.7986988642509463</v>
      </c>
      <c r="L36" s="41">
        <v>1.1499999999999999</v>
      </c>
      <c r="M36" s="41">
        <v>0.64869886425094636</v>
      </c>
      <c r="N36" s="37" t="s">
        <v>25</v>
      </c>
      <c r="O36" s="42" t="s">
        <v>621</v>
      </c>
      <c r="P36" s="42" t="s">
        <v>8</v>
      </c>
      <c r="Q36" s="43" t="s">
        <v>44</v>
      </c>
    </row>
    <row r="37" spans="1:17" ht="60" x14ac:dyDescent="0.25">
      <c r="A37" s="40">
        <v>42094</v>
      </c>
      <c r="B37" s="37">
        <v>8551417</v>
      </c>
      <c r="C37" s="38" t="s">
        <v>622</v>
      </c>
      <c r="D37" s="37" t="s">
        <v>253</v>
      </c>
      <c r="E37" s="39">
        <v>621030.56999999995</v>
      </c>
      <c r="F37" s="40">
        <v>42079</v>
      </c>
      <c r="G37" s="39">
        <v>171839.5</v>
      </c>
      <c r="H37" s="37" t="s">
        <v>293</v>
      </c>
      <c r="I37" s="41">
        <v>1.1964999999999999</v>
      </c>
      <c r="J37" s="39">
        <v>449900</v>
      </c>
      <c r="K37" s="41">
        <v>1.3803746832629471</v>
      </c>
      <c r="L37" s="41">
        <v>1.1499999999999999</v>
      </c>
      <c r="M37" s="41">
        <v>0.23037468326294719</v>
      </c>
      <c r="N37" s="37" t="s">
        <v>25</v>
      </c>
      <c r="O37" s="42" t="s">
        <v>623</v>
      </c>
      <c r="P37" s="42" t="s">
        <v>8</v>
      </c>
      <c r="Q37" s="43" t="s">
        <v>44</v>
      </c>
    </row>
    <row r="38" spans="1:17" ht="45" x14ac:dyDescent="0.25">
      <c r="A38" s="40">
        <v>42094</v>
      </c>
      <c r="B38" s="37">
        <v>8524303</v>
      </c>
      <c r="C38" s="38" t="s">
        <v>624</v>
      </c>
      <c r="D38" s="37" t="s">
        <v>251</v>
      </c>
      <c r="E38" s="39">
        <v>511066.1</v>
      </c>
      <c r="F38" s="40">
        <v>42082</v>
      </c>
      <c r="G38" s="39">
        <v>121066.1</v>
      </c>
      <c r="H38" s="37" t="s">
        <v>293</v>
      </c>
      <c r="I38" s="41">
        <v>0.98616000000000004</v>
      </c>
      <c r="J38" s="39">
        <v>375000</v>
      </c>
      <c r="K38" s="41">
        <v>1.3628429333333332</v>
      </c>
      <c r="L38" s="41">
        <v>1.1499999999999999</v>
      </c>
      <c r="M38" s="41">
        <v>0.21284293333333326</v>
      </c>
      <c r="N38" s="37" t="s">
        <v>25</v>
      </c>
      <c r="O38" s="42" t="s">
        <v>625</v>
      </c>
      <c r="P38" s="42" t="s">
        <v>8</v>
      </c>
      <c r="Q38" s="43" t="s">
        <v>44</v>
      </c>
    </row>
    <row r="39" spans="1:17" ht="45" x14ac:dyDescent="0.25">
      <c r="A39" s="40">
        <v>42094</v>
      </c>
      <c r="B39" s="37">
        <v>8545908</v>
      </c>
      <c r="C39" s="38" t="s">
        <v>626</v>
      </c>
      <c r="D39" s="37" t="s">
        <v>253</v>
      </c>
      <c r="E39" s="39">
        <v>195746.64</v>
      </c>
      <c r="F39" s="40">
        <v>42080</v>
      </c>
      <c r="G39" s="39">
        <v>24446.37</v>
      </c>
      <c r="H39" s="37" t="s">
        <v>293</v>
      </c>
      <c r="I39" s="41">
        <v>1.26597</v>
      </c>
      <c r="J39" s="39">
        <v>134500</v>
      </c>
      <c r="K39" s="41">
        <v>1.4553653531598514</v>
      </c>
      <c r="L39" s="41">
        <v>1.1499999999999999</v>
      </c>
      <c r="M39" s="41">
        <v>0.30536535315985147</v>
      </c>
      <c r="N39" s="37" t="s">
        <v>25</v>
      </c>
      <c r="O39" s="42" t="s">
        <v>627</v>
      </c>
      <c r="P39" s="42" t="s">
        <v>8</v>
      </c>
      <c r="Q39" s="43" t="s">
        <v>44</v>
      </c>
    </row>
    <row r="40" spans="1:17" ht="60" x14ac:dyDescent="0.25">
      <c r="A40" s="40">
        <v>42094</v>
      </c>
      <c r="B40" s="37">
        <v>8549471</v>
      </c>
      <c r="C40" s="38" t="s">
        <v>628</v>
      </c>
      <c r="D40" s="37" t="s">
        <v>253</v>
      </c>
      <c r="E40" s="39">
        <v>92457.66</v>
      </c>
      <c r="F40" s="40">
        <v>42065</v>
      </c>
      <c r="G40" s="39">
        <v>31507.66</v>
      </c>
      <c r="H40" s="37" t="s">
        <v>293</v>
      </c>
      <c r="I40" s="41">
        <v>0.84713000000000005</v>
      </c>
      <c r="J40" s="39">
        <v>53000</v>
      </c>
      <c r="K40" s="41">
        <v>1.7444841509433964</v>
      </c>
      <c r="L40" s="41">
        <v>1.1499999999999999</v>
      </c>
      <c r="M40" s="41">
        <v>0.59448415094339646</v>
      </c>
      <c r="N40" s="37" t="s">
        <v>25</v>
      </c>
      <c r="O40" s="42" t="s">
        <v>629</v>
      </c>
      <c r="P40" s="42" t="s">
        <v>8</v>
      </c>
      <c r="Q40" s="43" t="s">
        <v>44</v>
      </c>
    </row>
    <row r="41" spans="1:17" ht="45" x14ac:dyDescent="0.25">
      <c r="A41" s="40">
        <v>42094</v>
      </c>
      <c r="B41" s="37">
        <v>8552804</v>
      </c>
      <c r="C41" s="38" t="s">
        <v>630</v>
      </c>
      <c r="D41" s="37" t="s">
        <v>253</v>
      </c>
      <c r="E41" s="39">
        <v>194205.45</v>
      </c>
      <c r="F41" s="40">
        <v>42081</v>
      </c>
      <c r="G41" s="39">
        <v>23105.18</v>
      </c>
      <c r="H41" s="37" t="s">
        <v>293</v>
      </c>
      <c r="I41" s="41">
        <v>1.2193400000000001</v>
      </c>
      <c r="J41" s="39">
        <v>130000</v>
      </c>
      <c r="K41" s="41">
        <v>1.4938880769230769</v>
      </c>
      <c r="L41" s="41">
        <v>1.1499999999999999</v>
      </c>
      <c r="M41" s="41">
        <v>0.34388807692307699</v>
      </c>
      <c r="N41" s="37" t="s">
        <v>25</v>
      </c>
      <c r="O41" s="42" t="s">
        <v>631</v>
      </c>
      <c r="P41" s="42" t="s">
        <v>8</v>
      </c>
      <c r="Q41" s="43" t="s">
        <v>44</v>
      </c>
    </row>
    <row r="42" spans="1:17" ht="45" x14ac:dyDescent="0.25">
      <c r="A42" s="40">
        <v>42094</v>
      </c>
      <c r="B42" s="37">
        <v>8565647</v>
      </c>
      <c r="C42" s="38" t="s">
        <v>632</v>
      </c>
      <c r="D42" s="37" t="s">
        <v>253</v>
      </c>
      <c r="E42" s="39">
        <v>115294.57</v>
      </c>
      <c r="F42" s="40">
        <v>42082</v>
      </c>
      <c r="G42" s="39">
        <v>84398.23</v>
      </c>
      <c r="H42" s="37" t="s">
        <v>293</v>
      </c>
      <c r="I42" s="41">
        <v>0.67262</v>
      </c>
      <c r="J42" s="39">
        <v>24900</v>
      </c>
      <c r="K42" s="41">
        <v>4.6303040160642572</v>
      </c>
      <c r="L42" s="41">
        <v>1.1499999999999999</v>
      </c>
      <c r="M42" s="41">
        <v>3.4803040160642573</v>
      </c>
      <c r="N42" s="37" t="s">
        <v>25</v>
      </c>
      <c r="O42" s="42" t="s">
        <v>633</v>
      </c>
      <c r="P42" s="42" t="s">
        <v>8</v>
      </c>
      <c r="Q42" s="43" t="s">
        <v>44</v>
      </c>
    </row>
    <row r="43" spans="1:17" ht="45" x14ac:dyDescent="0.25">
      <c r="A43" s="40">
        <v>42094</v>
      </c>
      <c r="B43" s="37">
        <v>8566812</v>
      </c>
      <c r="C43" s="38" t="s">
        <v>634</v>
      </c>
      <c r="D43" s="37" t="s">
        <v>253</v>
      </c>
      <c r="E43" s="39">
        <v>359442.43</v>
      </c>
      <c r="F43" s="40">
        <v>42066</v>
      </c>
      <c r="G43" s="39">
        <v>182743.26</v>
      </c>
      <c r="H43" s="37" t="s">
        <v>293</v>
      </c>
      <c r="I43" s="41">
        <v>0.92574999999999996</v>
      </c>
      <c r="J43" s="39">
        <v>175000</v>
      </c>
      <c r="K43" s="41">
        <v>2.0539567428571428</v>
      </c>
      <c r="L43" s="41">
        <v>1.1499999999999999</v>
      </c>
      <c r="M43" s="41">
        <v>0.90395674285714289</v>
      </c>
      <c r="N43" s="37" t="s">
        <v>25</v>
      </c>
      <c r="O43" s="42" t="s">
        <v>635</v>
      </c>
      <c r="P43" s="42" t="s">
        <v>8</v>
      </c>
      <c r="Q43" s="43" t="s">
        <v>44</v>
      </c>
    </row>
    <row r="44" spans="1:17" ht="45" x14ac:dyDescent="0.25">
      <c r="A44" s="40">
        <v>42094</v>
      </c>
      <c r="B44" s="37">
        <v>8579839</v>
      </c>
      <c r="C44" s="38" t="s">
        <v>636</v>
      </c>
      <c r="D44" s="37" t="s">
        <v>253</v>
      </c>
      <c r="E44" s="39">
        <v>44276.89</v>
      </c>
      <c r="F44" s="40">
        <v>42074</v>
      </c>
      <c r="G44" s="39">
        <v>18976.89</v>
      </c>
      <c r="H44" s="37" t="s">
        <v>293</v>
      </c>
      <c r="I44" s="41">
        <v>1.3994899999999999</v>
      </c>
      <c r="J44" s="39">
        <v>17000</v>
      </c>
      <c r="K44" s="41">
        <v>2.6045229411764708</v>
      </c>
      <c r="L44" s="41">
        <v>1.1499999999999999</v>
      </c>
      <c r="M44" s="41">
        <v>1.4545229411764709</v>
      </c>
      <c r="N44" s="37" t="s">
        <v>25</v>
      </c>
      <c r="O44" s="42" t="s">
        <v>637</v>
      </c>
      <c r="P44" s="42" t="s">
        <v>8</v>
      </c>
      <c r="Q44" s="43" t="s">
        <v>44</v>
      </c>
    </row>
    <row r="45" spans="1:17" ht="45" x14ac:dyDescent="0.25">
      <c r="A45" s="40">
        <v>42094</v>
      </c>
      <c r="B45" s="37">
        <v>8580499</v>
      </c>
      <c r="C45" s="38" t="s">
        <v>638</v>
      </c>
      <c r="D45" s="37" t="s">
        <v>253</v>
      </c>
      <c r="E45" s="39">
        <v>96883.32</v>
      </c>
      <c r="F45" s="40">
        <v>42086</v>
      </c>
      <c r="G45" s="39">
        <v>41683.32</v>
      </c>
      <c r="H45" s="37" t="s">
        <v>293</v>
      </c>
      <c r="I45" s="41">
        <v>0.76666999999999996</v>
      </c>
      <c r="J45" s="39">
        <v>72000</v>
      </c>
      <c r="K45" s="41">
        <v>1.3456016666666668</v>
      </c>
      <c r="L45" s="41">
        <v>1.1499999999999999</v>
      </c>
      <c r="M45" s="41">
        <v>0.1956016666666669</v>
      </c>
      <c r="N45" s="37" t="s">
        <v>25</v>
      </c>
      <c r="O45" s="42" t="s">
        <v>639</v>
      </c>
      <c r="P45" s="42" t="s">
        <v>8</v>
      </c>
      <c r="Q45" s="43" t="s">
        <v>44</v>
      </c>
    </row>
    <row r="46" spans="1:17" ht="45" x14ac:dyDescent="0.25">
      <c r="A46" s="40">
        <v>42094</v>
      </c>
      <c r="B46" s="37">
        <v>8580704</v>
      </c>
      <c r="C46" s="38" t="s">
        <v>640</v>
      </c>
      <c r="D46" s="37" t="s">
        <v>253</v>
      </c>
      <c r="E46" s="39">
        <v>218018.78</v>
      </c>
      <c r="F46" s="40">
        <v>42079</v>
      </c>
      <c r="G46" s="39">
        <v>122244.17</v>
      </c>
      <c r="H46" s="37" t="s">
        <v>293</v>
      </c>
      <c r="I46" s="41">
        <v>0.84021999999999997</v>
      </c>
      <c r="J46" s="39">
        <v>87000</v>
      </c>
      <c r="K46" s="41">
        <v>2.5059629885057473</v>
      </c>
      <c r="L46" s="41">
        <v>1.1499999999999999</v>
      </c>
      <c r="M46" s="41">
        <v>1.3559629885057474</v>
      </c>
      <c r="N46" s="37" t="s">
        <v>25</v>
      </c>
      <c r="O46" s="42" t="s">
        <v>641</v>
      </c>
      <c r="P46" s="42" t="s">
        <v>8</v>
      </c>
      <c r="Q46" s="43" t="s">
        <v>44</v>
      </c>
    </row>
    <row r="47" spans="1:17" ht="45" x14ac:dyDescent="0.25">
      <c r="A47" s="40">
        <v>42094</v>
      </c>
      <c r="B47" s="37">
        <v>8579141</v>
      </c>
      <c r="C47" s="38" t="s">
        <v>642</v>
      </c>
      <c r="D47" s="37" t="s">
        <v>251</v>
      </c>
      <c r="E47" s="39">
        <v>252382.06</v>
      </c>
      <c r="F47" s="40">
        <v>42074</v>
      </c>
      <c r="G47" s="39">
        <v>61262.89</v>
      </c>
      <c r="H47" s="37" t="s">
        <v>45</v>
      </c>
      <c r="I47" s="41">
        <v>1.27966</v>
      </c>
      <c r="J47" s="39">
        <v>147000</v>
      </c>
      <c r="K47" s="41">
        <v>1.7168847619047618</v>
      </c>
      <c r="L47" s="41">
        <v>1.1499999999999999</v>
      </c>
      <c r="M47" s="41">
        <v>0.56688476190476189</v>
      </c>
      <c r="N47" s="37" t="s">
        <v>25</v>
      </c>
      <c r="O47" s="42" t="s">
        <v>643</v>
      </c>
      <c r="P47" s="42" t="s">
        <v>8</v>
      </c>
      <c r="Q47" s="43" t="s">
        <v>44</v>
      </c>
    </row>
    <row r="48" spans="1:17" ht="60" x14ac:dyDescent="0.25">
      <c r="A48" s="40">
        <v>42094</v>
      </c>
      <c r="B48" s="37">
        <v>8552877</v>
      </c>
      <c r="C48" s="38" t="s">
        <v>644</v>
      </c>
      <c r="D48" s="37" t="s">
        <v>253</v>
      </c>
      <c r="E48" s="39">
        <v>572394.11</v>
      </c>
      <c r="F48" s="40">
        <v>42069</v>
      </c>
      <c r="G48" s="39">
        <v>24527.24</v>
      </c>
      <c r="H48" s="37" t="s">
        <v>45</v>
      </c>
      <c r="I48" s="41">
        <v>0.89824999999999999</v>
      </c>
      <c r="J48" s="39">
        <v>449000</v>
      </c>
      <c r="K48" s="41">
        <v>1.2748198440979954</v>
      </c>
      <c r="L48" s="41">
        <v>1.1499999999999999</v>
      </c>
      <c r="M48" s="41">
        <v>0.12481984409799551</v>
      </c>
      <c r="N48" s="37" t="s">
        <v>25</v>
      </c>
      <c r="O48" s="42" t="s">
        <v>645</v>
      </c>
      <c r="P48" s="42" t="s">
        <v>8</v>
      </c>
      <c r="Q48" s="43" t="s">
        <v>44</v>
      </c>
    </row>
    <row r="49" spans="1:17" ht="60" x14ac:dyDescent="0.25">
      <c r="A49" s="40">
        <v>42094</v>
      </c>
      <c r="B49" s="37">
        <v>8556590</v>
      </c>
      <c r="C49" s="38" t="s">
        <v>646</v>
      </c>
      <c r="D49" s="37" t="s">
        <v>253</v>
      </c>
      <c r="E49" s="39">
        <v>482992.06</v>
      </c>
      <c r="F49" s="40">
        <v>42065</v>
      </c>
      <c r="G49" s="39">
        <v>109439.06</v>
      </c>
      <c r="H49" s="37" t="s">
        <v>45</v>
      </c>
      <c r="I49" s="41">
        <v>0.80452000000000001</v>
      </c>
      <c r="J49" s="39">
        <v>300000</v>
      </c>
      <c r="K49" s="41">
        <v>1.6099735333333334</v>
      </c>
      <c r="L49" s="41">
        <v>1.1499999999999999</v>
      </c>
      <c r="M49" s="41">
        <v>0.45997353333333346</v>
      </c>
      <c r="N49" s="37" t="s">
        <v>25</v>
      </c>
      <c r="O49" s="42" t="s">
        <v>647</v>
      </c>
      <c r="P49" s="42" t="s">
        <v>8</v>
      </c>
      <c r="Q49" s="43" t="s">
        <v>44</v>
      </c>
    </row>
    <row r="50" spans="1:17" ht="45" x14ac:dyDescent="0.25">
      <c r="A50" s="40">
        <v>42094</v>
      </c>
      <c r="B50" s="37">
        <v>8580805</v>
      </c>
      <c r="C50" s="38" t="s">
        <v>648</v>
      </c>
      <c r="D50" s="37" t="s">
        <v>253</v>
      </c>
      <c r="E50" s="39">
        <v>113813.3</v>
      </c>
      <c r="F50" s="40">
        <v>42068</v>
      </c>
      <c r="G50" s="39">
        <v>51800</v>
      </c>
      <c r="H50" s="37" t="s">
        <v>45</v>
      </c>
      <c r="I50" s="41">
        <v>1.2415499999999999</v>
      </c>
      <c r="J50" s="39">
        <v>49000</v>
      </c>
      <c r="K50" s="41">
        <v>2.3227204081632653</v>
      </c>
      <c r="L50" s="41">
        <v>1.1499999999999999</v>
      </c>
      <c r="M50" s="41">
        <v>1.1727204081632654</v>
      </c>
      <c r="N50" s="37" t="s">
        <v>25</v>
      </c>
      <c r="O50" s="42" t="s">
        <v>649</v>
      </c>
      <c r="P50" s="42" t="s">
        <v>8</v>
      </c>
      <c r="Q50" s="43" t="s">
        <v>44</v>
      </c>
    </row>
  </sheetData>
  <mergeCells count="3">
    <mergeCell ref="A3:Q3"/>
    <mergeCell ref="A7:Q7"/>
    <mergeCell ref="A1:F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4"/>
  <sheetViews>
    <sheetView showGridLines="0" topLeftCell="V1" zoomScaleNormal="100" workbookViewId="0"/>
  </sheetViews>
  <sheetFormatPr defaultRowHeight="15" x14ac:dyDescent="0.25"/>
  <cols>
    <col min="1" max="1" width="4" customWidth="1"/>
    <col min="2" max="2" width="10.7109375" bestFit="1" customWidth="1"/>
    <col min="3" max="3" width="12" customWidth="1"/>
    <col min="4" max="5" width="12.42578125" customWidth="1"/>
    <col min="6" max="6" width="12.7109375" customWidth="1"/>
    <col min="7" max="11" width="12.85546875" customWidth="1"/>
    <col min="12" max="12" width="14.28515625" customWidth="1"/>
    <col min="13" max="13" width="13.140625" customWidth="1"/>
    <col min="14" max="14" width="12.85546875" customWidth="1"/>
    <col min="15" max="15" width="14.42578125" customWidth="1"/>
    <col min="16" max="17" width="11.5703125" customWidth="1"/>
    <col min="18" max="18" width="12.140625" customWidth="1"/>
    <col min="19" max="20" width="14.28515625" customWidth="1"/>
    <col min="21" max="21" width="11.5703125" customWidth="1"/>
    <col min="22" max="22" width="12.42578125" customWidth="1"/>
    <col min="23" max="25" width="12.28515625" customWidth="1"/>
    <col min="26" max="26" width="14.28515625" customWidth="1"/>
    <col min="27" max="27" width="13.140625" customWidth="1"/>
    <col min="28" max="32" width="14.28515625" customWidth="1"/>
    <col min="33" max="33" width="13.28515625" customWidth="1"/>
    <col min="34" max="34" width="14.42578125" customWidth="1"/>
  </cols>
  <sheetData>
    <row r="1" spans="2:34" ht="18.75" x14ac:dyDescent="0.3">
      <c r="B1" s="263" t="s">
        <v>757</v>
      </c>
      <c r="C1" s="263"/>
      <c r="D1" s="263"/>
      <c r="E1" s="263"/>
      <c r="F1" s="263"/>
      <c r="G1" s="263"/>
      <c r="H1" s="263"/>
    </row>
    <row r="2" spans="2:34" ht="15.75" thickBot="1" x14ac:dyDescent="0.3"/>
    <row r="3" spans="2:34" s="182" customFormat="1" ht="15.75" thickBot="1" x14ac:dyDescent="0.3">
      <c r="B3" s="181" t="s">
        <v>16</v>
      </c>
      <c r="C3" s="283" t="s">
        <v>46</v>
      </c>
      <c r="D3" s="284"/>
      <c r="E3" s="285"/>
      <c r="F3" s="286"/>
      <c r="G3" s="264" t="s">
        <v>47</v>
      </c>
      <c r="H3" s="265"/>
      <c r="I3" s="265"/>
      <c r="J3" s="265"/>
      <c r="K3" s="265"/>
      <c r="L3" s="265"/>
      <c r="M3" s="266"/>
      <c r="N3" s="264" t="s">
        <v>48</v>
      </c>
      <c r="O3" s="265"/>
      <c r="P3" s="265"/>
      <c r="Q3" s="265"/>
      <c r="R3" s="265"/>
      <c r="S3" s="265"/>
      <c r="T3" s="287"/>
      <c r="U3" s="281" t="s">
        <v>49</v>
      </c>
      <c r="V3" s="288"/>
      <c r="W3" s="288"/>
      <c r="X3" s="288"/>
      <c r="Y3" s="288"/>
      <c r="Z3" s="288"/>
      <c r="AA3" s="289"/>
      <c r="AB3" s="290" t="s">
        <v>50</v>
      </c>
      <c r="AC3" s="287"/>
      <c r="AD3" s="291"/>
      <c r="AE3" s="279" t="s">
        <v>51</v>
      </c>
      <c r="AF3" s="280"/>
      <c r="AG3" s="281" t="s">
        <v>52</v>
      </c>
      <c r="AH3" s="282"/>
    </row>
    <row r="4" spans="2:34" s="182" customFormat="1" ht="30.75" customHeight="1" thickBot="1" x14ac:dyDescent="0.3">
      <c r="B4" s="183"/>
      <c r="C4" s="184" t="s">
        <v>53</v>
      </c>
      <c r="D4" s="12" t="s">
        <v>54</v>
      </c>
      <c r="E4" s="12" t="s">
        <v>55</v>
      </c>
      <c r="F4" s="13" t="s">
        <v>27</v>
      </c>
      <c r="G4" s="185" t="s">
        <v>56</v>
      </c>
      <c r="H4" s="11" t="s">
        <v>57</v>
      </c>
      <c r="I4" s="11" t="s">
        <v>58</v>
      </c>
      <c r="J4" s="11" t="s">
        <v>26</v>
      </c>
      <c r="K4" s="11" t="s">
        <v>261</v>
      </c>
      <c r="L4" s="11" t="s">
        <v>19</v>
      </c>
      <c r="M4" s="186" t="s">
        <v>20</v>
      </c>
      <c r="N4" s="185" t="s">
        <v>56</v>
      </c>
      <c r="O4" s="11" t="s">
        <v>59</v>
      </c>
      <c r="P4" s="12" t="s">
        <v>60</v>
      </c>
      <c r="Q4" s="11" t="s">
        <v>26</v>
      </c>
      <c r="R4" s="187" t="s">
        <v>261</v>
      </c>
      <c r="S4" s="188" t="s">
        <v>61</v>
      </c>
      <c r="T4" s="189" t="s">
        <v>20</v>
      </c>
      <c r="U4" s="185" t="s">
        <v>56</v>
      </c>
      <c r="V4" s="11" t="s">
        <v>62</v>
      </c>
      <c r="W4" s="12" t="s">
        <v>63</v>
      </c>
      <c r="X4" s="11" t="s">
        <v>26</v>
      </c>
      <c r="Y4" s="11" t="s">
        <v>261</v>
      </c>
      <c r="Z4" s="11" t="s">
        <v>19</v>
      </c>
      <c r="AA4" s="190" t="s">
        <v>20</v>
      </c>
      <c r="AB4" s="185" t="s">
        <v>25</v>
      </c>
      <c r="AC4" s="186" t="s">
        <v>26</v>
      </c>
      <c r="AD4" s="190" t="s">
        <v>261</v>
      </c>
      <c r="AE4" s="185" t="s">
        <v>64</v>
      </c>
      <c r="AF4" s="190" t="s">
        <v>43</v>
      </c>
      <c r="AG4" s="185" t="s">
        <v>64</v>
      </c>
      <c r="AH4" s="190" t="s">
        <v>43</v>
      </c>
    </row>
    <row r="5" spans="2:34" ht="15.75" thickBot="1" x14ac:dyDescent="0.3">
      <c r="B5" s="191">
        <v>42035</v>
      </c>
      <c r="C5" s="192">
        <v>210</v>
      </c>
      <c r="D5" s="193">
        <v>92</v>
      </c>
      <c r="E5" s="193">
        <v>186</v>
      </c>
      <c r="F5" s="194">
        <v>488</v>
      </c>
      <c r="G5" s="195">
        <v>182</v>
      </c>
      <c r="H5" s="196">
        <v>166</v>
      </c>
      <c r="I5" s="196">
        <v>16</v>
      </c>
      <c r="J5" s="196">
        <v>16</v>
      </c>
      <c r="K5" s="196">
        <v>0</v>
      </c>
      <c r="L5" s="197">
        <v>0.91208791208791207</v>
      </c>
      <c r="M5" s="198">
        <v>1</v>
      </c>
      <c r="N5" s="199">
        <v>277</v>
      </c>
      <c r="O5" s="200">
        <v>253</v>
      </c>
      <c r="P5" s="200">
        <v>24</v>
      </c>
      <c r="Q5" s="196">
        <v>24</v>
      </c>
      <c r="R5" s="196">
        <v>0</v>
      </c>
      <c r="S5" s="201">
        <v>0.91335740072202165</v>
      </c>
      <c r="T5" s="202">
        <v>1</v>
      </c>
      <c r="U5" s="203">
        <v>29</v>
      </c>
      <c r="V5" s="200">
        <v>28</v>
      </c>
      <c r="W5" s="200">
        <v>1</v>
      </c>
      <c r="X5" s="196">
        <v>1</v>
      </c>
      <c r="Y5" s="196">
        <v>0</v>
      </c>
      <c r="Z5" s="201">
        <v>0.96551724137931039</v>
      </c>
      <c r="AA5" s="202">
        <v>1</v>
      </c>
      <c r="AB5" s="204">
        <v>0</v>
      </c>
      <c r="AC5" s="205">
        <v>0</v>
      </c>
      <c r="AD5" s="206">
        <v>0</v>
      </c>
      <c r="AE5" s="207">
        <v>0.91598360655737709</v>
      </c>
      <c r="AF5" s="208">
        <v>8.4016393442622905E-2</v>
      </c>
      <c r="AG5" s="207">
        <v>1</v>
      </c>
      <c r="AH5" s="208">
        <v>0</v>
      </c>
    </row>
    <row r="6" spans="2:34" ht="15.75" thickBot="1" x14ac:dyDescent="0.3">
      <c r="B6" s="191">
        <v>42063</v>
      </c>
      <c r="C6" s="192">
        <v>160</v>
      </c>
      <c r="D6" s="193">
        <v>61</v>
      </c>
      <c r="E6" s="193">
        <v>172</v>
      </c>
      <c r="F6" s="194">
        <v>393</v>
      </c>
      <c r="G6" s="195">
        <v>155</v>
      </c>
      <c r="H6" s="196">
        <v>138</v>
      </c>
      <c r="I6" s="196">
        <v>17</v>
      </c>
      <c r="J6" s="196">
        <v>17</v>
      </c>
      <c r="K6" s="196">
        <v>0</v>
      </c>
      <c r="L6" s="197">
        <f t="shared" ref="L6" si="0">IFERROR(H6/G6,0)</f>
        <v>0.89032258064516134</v>
      </c>
      <c r="M6" s="198">
        <f t="shared" ref="M6" si="1">IFERROR((J6+H6)/G6,0)</f>
        <v>1</v>
      </c>
      <c r="N6" s="199">
        <v>200</v>
      </c>
      <c r="O6" s="200">
        <v>183</v>
      </c>
      <c r="P6" s="200">
        <v>17</v>
      </c>
      <c r="Q6" s="196">
        <v>17</v>
      </c>
      <c r="R6" s="196">
        <v>0</v>
      </c>
      <c r="S6" s="201">
        <f t="shared" ref="S6" si="2">IFERROR(O6/N6,0)</f>
        <v>0.91500000000000004</v>
      </c>
      <c r="T6" s="202">
        <f t="shared" ref="T6" si="3">IFERROR((Q6+O6)/N6,0)</f>
        <v>1</v>
      </c>
      <c r="U6" s="203">
        <v>36</v>
      </c>
      <c r="V6" s="200">
        <v>35</v>
      </c>
      <c r="W6" s="200">
        <v>1</v>
      </c>
      <c r="X6" s="196">
        <v>1</v>
      </c>
      <c r="Y6" s="196">
        <v>0</v>
      </c>
      <c r="Z6" s="201">
        <v>0.97222222222222221</v>
      </c>
      <c r="AA6" s="202">
        <v>1</v>
      </c>
      <c r="AB6" s="204">
        <v>2</v>
      </c>
      <c r="AC6" s="205">
        <v>2</v>
      </c>
      <c r="AD6" s="206">
        <v>0</v>
      </c>
      <c r="AE6" s="207">
        <f t="shared" ref="AE6" si="4">IFERROR((H6+O6+V6)/F6,0)</f>
        <v>0.90585241730279897</v>
      </c>
      <c r="AF6" s="208">
        <f t="shared" ref="AF6" si="5">IFERROR(1-AE6,0)</f>
        <v>9.4147582697201027E-2</v>
      </c>
      <c r="AG6" s="207">
        <v>1</v>
      </c>
      <c r="AH6" s="208">
        <f t="shared" ref="AH6" si="6">IFERROR(1-AG6,0)</f>
        <v>0</v>
      </c>
    </row>
    <row r="7" spans="2:34" s="134" customFormat="1" x14ac:dyDescent="0.25">
      <c r="B7" s="191">
        <v>42094</v>
      </c>
      <c r="C7" s="209">
        <v>214</v>
      </c>
      <c r="D7" s="210">
        <v>22</v>
      </c>
      <c r="E7" s="210">
        <v>174</v>
      </c>
      <c r="F7" s="211">
        <v>410</v>
      </c>
      <c r="G7" s="212">
        <v>152</v>
      </c>
      <c r="H7" s="196">
        <v>132</v>
      </c>
      <c r="I7" s="196">
        <v>20</v>
      </c>
      <c r="J7" s="196">
        <v>20</v>
      </c>
      <c r="K7" s="196">
        <v>0</v>
      </c>
      <c r="L7" s="197">
        <v>0.86842105263157898</v>
      </c>
      <c r="M7" s="198">
        <v>1</v>
      </c>
      <c r="N7" s="199">
        <v>214</v>
      </c>
      <c r="O7" s="196">
        <v>184</v>
      </c>
      <c r="P7" s="196">
        <v>30</v>
      </c>
      <c r="Q7" s="196">
        <v>30</v>
      </c>
      <c r="R7" s="196">
        <v>0</v>
      </c>
      <c r="S7" s="197">
        <v>0.85981308411214952</v>
      </c>
      <c r="T7" s="213">
        <v>1</v>
      </c>
      <c r="U7" s="199">
        <v>44</v>
      </c>
      <c r="V7" s="196">
        <v>41</v>
      </c>
      <c r="W7" s="196">
        <v>3</v>
      </c>
      <c r="X7" s="196">
        <v>3</v>
      </c>
      <c r="Y7" s="196">
        <v>0</v>
      </c>
      <c r="Z7" s="197">
        <v>0.93181818181818177</v>
      </c>
      <c r="AA7" s="213">
        <v>1</v>
      </c>
      <c r="AB7" s="214">
        <v>0</v>
      </c>
      <c r="AC7" s="205">
        <v>0</v>
      </c>
      <c r="AD7" s="206">
        <v>0</v>
      </c>
      <c r="AE7" s="207">
        <v>0.87073170731707317</v>
      </c>
      <c r="AF7" s="208">
        <v>0.12926829268292683</v>
      </c>
      <c r="AG7" s="207">
        <v>1</v>
      </c>
      <c r="AH7" s="208">
        <v>0</v>
      </c>
    </row>
    <row r="8" spans="2:34" x14ac:dyDescent="0.25">
      <c r="B8" s="215"/>
      <c r="C8" s="192"/>
      <c r="D8" s="193"/>
      <c r="E8" s="216"/>
      <c r="F8" s="194"/>
      <c r="G8" s="195"/>
      <c r="H8" s="196"/>
      <c r="I8" s="196"/>
      <c r="J8" s="196"/>
      <c r="K8" s="196"/>
      <c r="L8" s="197"/>
      <c r="M8" s="198"/>
      <c r="N8" s="199"/>
      <c r="O8" s="200"/>
      <c r="P8" s="200"/>
      <c r="Q8" s="196"/>
      <c r="R8" s="196"/>
      <c r="S8" s="201"/>
      <c r="T8" s="202"/>
      <c r="U8" s="203"/>
      <c r="V8" s="200"/>
      <c r="W8" s="200"/>
      <c r="X8" s="196"/>
      <c r="Y8" s="196"/>
      <c r="Z8" s="201"/>
      <c r="AA8" s="202"/>
      <c r="AB8" s="204"/>
      <c r="AC8" s="205"/>
      <c r="AD8" s="206"/>
      <c r="AE8" s="207"/>
      <c r="AF8" s="208"/>
      <c r="AG8" s="207"/>
      <c r="AH8" s="208"/>
    </row>
    <row r="9" spans="2:34" x14ac:dyDescent="0.25">
      <c r="B9" s="215"/>
      <c r="C9" s="192"/>
      <c r="D9" s="193"/>
      <c r="E9" s="216"/>
      <c r="F9" s="194"/>
      <c r="G9" s="195"/>
      <c r="H9" s="196"/>
      <c r="I9" s="196"/>
      <c r="J9" s="196"/>
      <c r="K9" s="196"/>
      <c r="L9" s="197"/>
      <c r="M9" s="198"/>
      <c r="N9" s="199"/>
      <c r="O9" s="200"/>
      <c r="P9" s="200"/>
      <c r="Q9" s="196"/>
      <c r="R9" s="196"/>
      <c r="S9" s="201"/>
      <c r="T9" s="202"/>
      <c r="U9" s="203"/>
      <c r="V9" s="200"/>
      <c r="W9" s="200"/>
      <c r="X9" s="196"/>
      <c r="Y9" s="196"/>
      <c r="Z9" s="201"/>
      <c r="AA9" s="202"/>
      <c r="AB9" s="204"/>
      <c r="AC9" s="205"/>
      <c r="AD9" s="206"/>
      <c r="AE9" s="207"/>
      <c r="AF9" s="208"/>
      <c r="AG9" s="207"/>
      <c r="AH9" s="208"/>
    </row>
    <row r="10" spans="2:34" x14ac:dyDescent="0.25">
      <c r="B10" s="60"/>
      <c r="C10" s="53"/>
      <c r="D10" s="54"/>
      <c r="E10" s="61"/>
      <c r="F10" s="55"/>
      <c r="G10" s="56"/>
      <c r="H10" s="62"/>
      <c r="I10" s="62"/>
      <c r="J10" s="62"/>
      <c r="K10" s="62"/>
      <c r="L10" s="63"/>
      <c r="M10" s="57"/>
      <c r="N10" s="64"/>
      <c r="O10" s="54"/>
      <c r="P10" s="54"/>
      <c r="Q10" s="54"/>
      <c r="R10" s="54"/>
      <c r="S10" s="65"/>
      <c r="T10" s="66"/>
      <c r="U10" s="56"/>
      <c r="V10" s="54"/>
      <c r="W10" s="54"/>
      <c r="X10" s="54"/>
      <c r="Y10" s="54"/>
      <c r="Z10" s="65"/>
      <c r="AA10" s="66"/>
      <c r="AB10" s="67"/>
      <c r="AC10" s="217"/>
      <c r="AD10" s="68"/>
      <c r="AE10" s="58"/>
      <c r="AF10" s="59"/>
      <c r="AG10" s="69"/>
      <c r="AH10" s="70"/>
    </row>
    <row r="11" spans="2:34" x14ac:dyDescent="0.25">
      <c r="B11" s="60"/>
      <c r="C11" s="53"/>
      <c r="D11" s="54"/>
      <c r="E11" s="61"/>
      <c r="F11" s="55"/>
      <c r="G11" s="56"/>
      <c r="H11" s="62"/>
      <c r="I11" s="62"/>
      <c r="J11" s="62"/>
      <c r="K11" s="62"/>
      <c r="L11" s="63"/>
      <c r="M11" s="57"/>
      <c r="N11" s="64"/>
      <c r="O11" s="54"/>
      <c r="P11" s="54"/>
      <c r="Q11" s="54"/>
      <c r="R11" s="54"/>
      <c r="S11" s="65"/>
      <c r="T11" s="66"/>
      <c r="U11" s="56"/>
      <c r="V11" s="54"/>
      <c r="W11" s="54"/>
      <c r="X11" s="54"/>
      <c r="Y11" s="54"/>
      <c r="Z11" s="65"/>
      <c r="AA11" s="66"/>
      <c r="AB11" s="67"/>
      <c r="AC11" s="217"/>
      <c r="AD11" s="68"/>
      <c r="AE11" s="58"/>
      <c r="AF11" s="59"/>
      <c r="AG11" s="69"/>
      <c r="AH11" s="70"/>
    </row>
    <row r="12" spans="2:34" x14ac:dyDescent="0.25">
      <c r="B12" s="60"/>
      <c r="C12" s="53"/>
      <c r="D12" s="54"/>
      <c r="E12" s="61"/>
      <c r="F12" s="55"/>
      <c r="G12" s="56"/>
      <c r="H12" s="62"/>
      <c r="I12" s="62"/>
      <c r="J12" s="62"/>
      <c r="K12" s="62"/>
      <c r="L12" s="63"/>
      <c r="M12" s="57"/>
      <c r="N12" s="64"/>
      <c r="O12" s="54"/>
      <c r="P12" s="54"/>
      <c r="Q12" s="54"/>
      <c r="R12" s="54"/>
      <c r="S12" s="65"/>
      <c r="T12" s="66"/>
      <c r="U12" s="56"/>
      <c r="V12" s="54"/>
      <c r="W12" s="54"/>
      <c r="X12" s="54"/>
      <c r="Y12" s="54"/>
      <c r="Z12" s="65"/>
      <c r="AA12" s="66"/>
      <c r="AB12" s="67"/>
      <c r="AC12" s="217"/>
      <c r="AD12" s="68"/>
      <c r="AE12" s="58"/>
      <c r="AF12" s="59"/>
      <c r="AG12" s="69"/>
      <c r="AH12" s="70"/>
    </row>
    <row r="13" spans="2:34" ht="15.75" thickBot="1" x14ac:dyDescent="0.3">
      <c r="B13" s="71"/>
      <c r="C13" s="53"/>
      <c r="D13" s="54"/>
      <c r="E13" s="61"/>
      <c r="F13" s="55"/>
      <c r="G13" s="72"/>
      <c r="H13" s="73"/>
      <c r="I13" s="73"/>
      <c r="J13" s="73"/>
      <c r="K13" s="73"/>
      <c r="L13" s="74"/>
      <c r="M13" s="57"/>
      <c r="N13" s="75"/>
      <c r="O13" s="76"/>
      <c r="P13" s="76"/>
      <c r="Q13" s="76"/>
      <c r="R13" s="76"/>
      <c r="S13" s="77"/>
      <c r="T13" s="78"/>
      <c r="U13" s="79"/>
      <c r="V13" s="80"/>
      <c r="W13" s="80"/>
      <c r="X13" s="80"/>
      <c r="Y13" s="80"/>
      <c r="Z13" s="81"/>
      <c r="AA13" s="82"/>
      <c r="AB13" s="83"/>
      <c r="AC13" s="218"/>
      <c r="AD13" s="84"/>
      <c r="AE13" s="58"/>
      <c r="AF13" s="59"/>
      <c r="AG13" s="69"/>
      <c r="AH13" s="70"/>
    </row>
    <row r="14" spans="2:34" ht="15.75" thickBot="1" x14ac:dyDescent="0.3">
      <c r="B14" s="30" t="s">
        <v>259</v>
      </c>
      <c r="C14" s="85">
        <v>194.66666666666666</v>
      </c>
      <c r="D14" s="86">
        <v>58.333333333333336</v>
      </c>
      <c r="E14" s="86">
        <v>177.33333333333334</v>
      </c>
      <c r="F14" s="87">
        <v>430.33333333333331</v>
      </c>
      <c r="G14" s="85">
        <v>163</v>
      </c>
      <c r="H14" s="88">
        <v>145.33333333333334</v>
      </c>
      <c r="I14" s="88">
        <v>17.666666666666668</v>
      </c>
      <c r="J14" s="88">
        <v>17.666666666666668</v>
      </c>
      <c r="K14" s="88">
        <v>0</v>
      </c>
      <c r="L14" s="89">
        <v>0.89027718178821758</v>
      </c>
      <c r="M14" s="90">
        <v>1</v>
      </c>
      <c r="N14" s="91">
        <v>230.33333333333334</v>
      </c>
      <c r="O14" s="88">
        <v>206.66666666666666</v>
      </c>
      <c r="P14" s="88">
        <v>23.666666666666668</v>
      </c>
      <c r="Q14" s="88">
        <v>23.666666666666668</v>
      </c>
      <c r="R14" s="88">
        <v>0</v>
      </c>
      <c r="S14" s="92">
        <v>0.8960568282780571</v>
      </c>
      <c r="T14" s="92">
        <v>1</v>
      </c>
      <c r="U14" s="85">
        <v>36.333333333333336</v>
      </c>
      <c r="V14" s="86">
        <v>34.666666666666664</v>
      </c>
      <c r="W14" s="86">
        <v>1.6666666666666667</v>
      </c>
      <c r="X14" s="86">
        <v>1.6666666666666667</v>
      </c>
      <c r="Y14" s="86">
        <v>0</v>
      </c>
      <c r="Z14" s="89">
        <v>0.95651921513990479</v>
      </c>
      <c r="AA14" s="93">
        <v>1</v>
      </c>
      <c r="AB14" s="85">
        <v>0.66666666666666663</v>
      </c>
      <c r="AC14" s="219">
        <v>0.66666666666666663</v>
      </c>
      <c r="AD14" s="87">
        <v>0</v>
      </c>
      <c r="AE14" s="94">
        <v>0.89752257705908312</v>
      </c>
      <c r="AF14" s="95">
        <v>0.10247742294091693</v>
      </c>
      <c r="AG14" s="94">
        <v>1</v>
      </c>
      <c r="AH14" s="95">
        <v>0</v>
      </c>
    </row>
  </sheetData>
  <mergeCells count="8">
    <mergeCell ref="AE3:AF3"/>
    <mergeCell ref="AG3:AH3"/>
    <mergeCell ref="B1:H1"/>
    <mergeCell ref="C3:F3"/>
    <mergeCell ref="G3:M3"/>
    <mergeCell ref="N3:T3"/>
    <mergeCell ref="U3:AA3"/>
    <mergeCell ref="AB3:AD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showGridLines="0" workbookViewId="0">
      <pane ySplit="4" topLeftCell="A5" activePane="bottomLeft" state="frozen"/>
      <selection pane="bottomLeft" sqref="A1:D1"/>
    </sheetView>
  </sheetViews>
  <sheetFormatPr defaultRowHeight="15" x14ac:dyDescent="0.25"/>
  <cols>
    <col min="1" max="1" width="10.7109375" bestFit="1" customWidth="1"/>
    <col min="2" max="2" width="16.85546875" bestFit="1" customWidth="1"/>
    <col min="3" max="3" width="16.85546875" customWidth="1"/>
    <col min="4" max="4" width="36.42578125" bestFit="1" customWidth="1"/>
    <col min="5" max="5" width="12.85546875" customWidth="1"/>
    <col min="6" max="6" width="18" customWidth="1"/>
    <col min="7" max="7" width="18.28515625" customWidth="1"/>
    <col min="8" max="8" width="16.7109375" customWidth="1"/>
    <col min="9" max="9" width="14.7109375" customWidth="1"/>
    <col min="10" max="10" width="14" customWidth="1"/>
    <col min="11" max="12" width="23.7109375" bestFit="1" customWidth="1"/>
    <col min="13" max="13" width="20.140625" bestFit="1" customWidth="1"/>
    <col min="14" max="14" width="55.140625" style="124" customWidth="1"/>
    <col min="15" max="15" width="50" customWidth="1"/>
    <col min="16" max="16" width="20.28515625" customWidth="1"/>
  </cols>
  <sheetData>
    <row r="1" spans="1:16" ht="18.75" x14ac:dyDescent="0.3">
      <c r="A1" s="278" t="s">
        <v>327</v>
      </c>
      <c r="B1" s="278"/>
      <c r="C1" s="278"/>
      <c r="D1" s="278"/>
      <c r="F1" s="96"/>
    </row>
    <row r="3" spans="1:16" x14ac:dyDescent="0.25">
      <c r="A3" s="294" t="s">
        <v>47</v>
      </c>
      <c r="B3" s="295"/>
      <c r="C3" s="295"/>
      <c r="D3" s="295"/>
      <c r="E3" s="295"/>
      <c r="F3" s="295"/>
      <c r="G3" s="295"/>
      <c r="H3" s="295"/>
      <c r="I3" s="295"/>
      <c r="J3" s="295"/>
      <c r="K3" s="295"/>
      <c r="L3" s="295"/>
      <c r="M3" s="295"/>
      <c r="N3" s="295"/>
      <c r="O3" s="295"/>
      <c r="P3" s="295"/>
    </row>
    <row r="4" spans="1:16" ht="30" x14ac:dyDescent="0.25">
      <c r="A4" s="36" t="s">
        <v>15</v>
      </c>
      <c r="B4" s="36" t="s">
        <v>28</v>
      </c>
      <c r="C4" s="36" t="s">
        <v>29</v>
      </c>
      <c r="D4" s="36" t="s">
        <v>30</v>
      </c>
      <c r="E4" s="36" t="s">
        <v>65</v>
      </c>
      <c r="F4" s="36" t="s">
        <v>66</v>
      </c>
      <c r="G4" s="36" t="s">
        <v>31</v>
      </c>
      <c r="H4" s="36" t="s">
        <v>67</v>
      </c>
      <c r="I4" s="36" t="s">
        <v>68</v>
      </c>
      <c r="J4" s="36" t="s">
        <v>69</v>
      </c>
      <c r="K4" s="36" t="s">
        <v>39</v>
      </c>
      <c r="L4" s="36" t="s">
        <v>70</v>
      </c>
      <c r="M4" s="36" t="s">
        <v>40</v>
      </c>
      <c r="N4" s="36" t="s">
        <v>71</v>
      </c>
      <c r="O4" s="36" t="s">
        <v>257</v>
      </c>
      <c r="P4" s="36" t="s">
        <v>73</v>
      </c>
    </row>
    <row r="5" spans="1:16" ht="30" x14ac:dyDescent="0.25">
      <c r="A5" s="97">
        <v>42035</v>
      </c>
      <c r="B5" s="37">
        <v>8526420</v>
      </c>
      <c r="C5" s="38" t="s">
        <v>300</v>
      </c>
      <c r="D5" s="37" t="s">
        <v>251</v>
      </c>
      <c r="E5" s="40">
        <v>42010</v>
      </c>
      <c r="F5" s="40">
        <v>41996</v>
      </c>
      <c r="G5" s="101">
        <v>55450</v>
      </c>
      <c r="H5" s="101">
        <v>67000</v>
      </c>
      <c r="I5" s="101">
        <v>53600</v>
      </c>
      <c r="J5" s="39">
        <v>39344.71</v>
      </c>
      <c r="K5" s="39">
        <v>-14255.29</v>
      </c>
      <c r="L5" s="37" t="s">
        <v>74</v>
      </c>
      <c r="M5" s="37" t="s">
        <v>43</v>
      </c>
      <c r="N5" s="98" t="s">
        <v>75</v>
      </c>
      <c r="O5" s="99" t="s">
        <v>8</v>
      </c>
      <c r="P5" s="100" t="s">
        <v>44</v>
      </c>
    </row>
    <row r="6" spans="1:16" ht="45" x14ac:dyDescent="0.25">
      <c r="A6" s="97">
        <v>42035</v>
      </c>
      <c r="B6" s="37">
        <v>8573563</v>
      </c>
      <c r="C6" s="38" t="s">
        <v>301</v>
      </c>
      <c r="D6" s="37" t="s">
        <v>254</v>
      </c>
      <c r="E6" s="40">
        <v>42010</v>
      </c>
      <c r="F6" s="40">
        <v>41996</v>
      </c>
      <c r="G6" s="101">
        <v>115271.55</v>
      </c>
      <c r="H6" s="101">
        <v>116500</v>
      </c>
      <c r="I6" s="101">
        <v>93200</v>
      </c>
      <c r="J6" s="39">
        <v>177209.09</v>
      </c>
      <c r="K6" s="39">
        <v>84009.09</v>
      </c>
      <c r="L6" s="37" t="s">
        <v>74</v>
      </c>
      <c r="M6" s="37" t="s">
        <v>43</v>
      </c>
      <c r="N6" s="98" t="s">
        <v>302</v>
      </c>
      <c r="O6" s="99" t="s">
        <v>8</v>
      </c>
      <c r="P6" s="100" t="s">
        <v>44</v>
      </c>
    </row>
    <row r="7" spans="1:16" ht="45" x14ac:dyDescent="0.25">
      <c r="A7" s="97">
        <v>42035</v>
      </c>
      <c r="B7" s="37">
        <v>8574422</v>
      </c>
      <c r="C7" s="38" t="s">
        <v>303</v>
      </c>
      <c r="D7" s="37" t="s">
        <v>254</v>
      </c>
      <c r="E7" s="40">
        <v>42016</v>
      </c>
      <c r="F7" s="40">
        <v>42002</v>
      </c>
      <c r="G7" s="101">
        <v>110349.41</v>
      </c>
      <c r="H7" s="101">
        <v>67000</v>
      </c>
      <c r="I7" s="101">
        <v>53600</v>
      </c>
      <c r="J7" s="39">
        <v>126448.87</v>
      </c>
      <c r="K7" s="39">
        <v>72848.87</v>
      </c>
      <c r="L7" s="37" t="s">
        <v>74</v>
      </c>
      <c r="M7" s="37" t="s">
        <v>43</v>
      </c>
      <c r="N7" s="98" t="s">
        <v>302</v>
      </c>
      <c r="O7" s="99" t="s">
        <v>8</v>
      </c>
      <c r="P7" s="100" t="s">
        <v>44</v>
      </c>
    </row>
    <row r="8" spans="1:16" ht="45" x14ac:dyDescent="0.25">
      <c r="A8" s="97">
        <v>42035</v>
      </c>
      <c r="B8" s="37">
        <v>8575160</v>
      </c>
      <c r="C8" s="38" t="s">
        <v>304</v>
      </c>
      <c r="D8" s="37" t="s">
        <v>254</v>
      </c>
      <c r="E8" s="40">
        <v>42019</v>
      </c>
      <c r="F8" s="40">
        <v>42006</v>
      </c>
      <c r="G8" s="101">
        <v>118725.62</v>
      </c>
      <c r="H8" s="101">
        <v>30000</v>
      </c>
      <c r="I8" s="101">
        <v>24000</v>
      </c>
      <c r="J8" s="39">
        <v>188161.96</v>
      </c>
      <c r="K8" s="39">
        <v>164161.96</v>
      </c>
      <c r="L8" s="37" t="s">
        <v>74</v>
      </c>
      <c r="M8" s="37" t="s">
        <v>43</v>
      </c>
      <c r="N8" s="98" t="s">
        <v>302</v>
      </c>
      <c r="O8" s="99" t="s">
        <v>8</v>
      </c>
      <c r="P8" s="100" t="s">
        <v>44</v>
      </c>
    </row>
    <row r="9" spans="1:16" ht="45" x14ac:dyDescent="0.25">
      <c r="A9" s="97">
        <v>42035</v>
      </c>
      <c r="B9" s="37">
        <v>8575653</v>
      </c>
      <c r="C9" s="38" t="s">
        <v>305</v>
      </c>
      <c r="D9" s="37" t="s">
        <v>254</v>
      </c>
      <c r="E9" s="40">
        <v>42010</v>
      </c>
      <c r="F9" s="40">
        <v>41996</v>
      </c>
      <c r="G9" s="101">
        <v>69632.929999999993</v>
      </c>
      <c r="H9" s="101">
        <v>58000</v>
      </c>
      <c r="I9" s="101">
        <v>46400</v>
      </c>
      <c r="J9" s="39">
        <v>106036.95</v>
      </c>
      <c r="K9" s="39">
        <v>59636.95</v>
      </c>
      <c r="L9" s="37" t="s">
        <v>74</v>
      </c>
      <c r="M9" s="37" t="s">
        <v>43</v>
      </c>
      <c r="N9" s="98" t="s">
        <v>302</v>
      </c>
      <c r="O9" s="99" t="s">
        <v>8</v>
      </c>
      <c r="P9" s="100" t="s">
        <v>44</v>
      </c>
    </row>
    <row r="10" spans="1:16" ht="45" x14ac:dyDescent="0.25">
      <c r="A10" s="97">
        <v>42035</v>
      </c>
      <c r="B10" s="37">
        <v>8578115</v>
      </c>
      <c r="C10" s="38" t="s">
        <v>306</v>
      </c>
      <c r="D10" s="37" t="s">
        <v>254</v>
      </c>
      <c r="E10" s="40">
        <v>42010</v>
      </c>
      <c r="F10" s="40">
        <v>41996</v>
      </c>
      <c r="G10" s="101">
        <v>129330.22</v>
      </c>
      <c r="H10" s="101">
        <v>110000</v>
      </c>
      <c r="I10" s="101">
        <v>88000</v>
      </c>
      <c r="J10" s="39">
        <v>187124.63</v>
      </c>
      <c r="K10" s="39">
        <v>99124.63</v>
      </c>
      <c r="L10" s="37" t="s">
        <v>74</v>
      </c>
      <c r="M10" s="37" t="s">
        <v>43</v>
      </c>
      <c r="N10" s="98" t="s">
        <v>302</v>
      </c>
      <c r="O10" s="99" t="s">
        <v>8</v>
      </c>
      <c r="P10" s="100" t="s">
        <v>44</v>
      </c>
    </row>
    <row r="11" spans="1:16" ht="45" x14ac:dyDescent="0.25">
      <c r="A11" s="97">
        <v>42035</v>
      </c>
      <c r="B11" s="37">
        <v>8578799</v>
      </c>
      <c r="C11" s="38" t="s">
        <v>307</v>
      </c>
      <c r="D11" s="37" t="s">
        <v>254</v>
      </c>
      <c r="E11" s="40">
        <v>42017</v>
      </c>
      <c r="F11" s="40">
        <v>42004</v>
      </c>
      <c r="G11" s="101">
        <v>105397</v>
      </c>
      <c r="H11" s="101">
        <v>50000</v>
      </c>
      <c r="I11" s="101">
        <v>40000</v>
      </c>
      <c r="J11" s="39">
        <v>126220.72</v>
      </c>
      <c r="K11" s="39">
        <v>86220.72</v>
      </c>
      <c r="L11" s="37" t="s">
        <v>74</v>
      </c>
      <c r="M11" s="37" t="s">
        <v>43</v>
      </c>
      <c r="N11" s="98" t="s">
        <v>302</v>
      </c>
      <c r="O11" s="99" t="s">
        <v>8</v>
      </c>
      <c r="P11" s="100" t="s">
        <v>44</v>
      </c>
    </row>
    <row r="12" spans="1:16" ht="30" x14ac:dyDescent="0.25">
      <c r="A12" s="97">
        <v>42035</v>
      </c>
      <c r="B12" s="37">
        <v>8528770</v>
      </c>
      <c r="C12" s="38" t="s">
        <v>308</v>
      </c>
      <c r="D12" s="37" t="s">
        <v>252</v>
      </c>
      <c r="E12" s="40">
        <v>42009</v>
      </c>
      <c r="F12" s="40">
        <v>41995</v>
      </c>
      <c r="G12" s="101">
        <v>64074.01</v>
      </c>
      <c r="H12" s="101">
        <v>110000</v>
      </c>
      <c r="I12" s="101">
        <v>88000</v>
      </c>
      <c r="J12" s="39">
        <v>85813.53</v>
      </c>
      <c r="K12" s="39">
        <v>-2186.4699999999998</v>
      </c>
      <c r="L12" s="37" t="s">
        <v>74</v>
      </c>
      <c r="M12" s="37" t="s">
        <v>43</v>
      </c>
      <c r="N12" s="98" t="s">
        <v>75</v>
      </c>
      <c r="O12" s="99" t="s">
        <v>8</v>
      </c>
      <c r="P12" s="100" t="s">
        <v>44</v>
      </c>
    </row>
    <row r="13" spans="1:16" ht="30" x14ac:dyDescent="0.25">
      <c r="A13" s="97">
        <v>42035</v>
      </c>
      <c r="B13" s="37">
        <v>8529895</v>
      </c>
      <c r="C13" s="38" t="s">
        <v>309</v>
      </c>
      <c r="D13" s="37" t="s">
        <v>252</v>
      </c>
      <c r="E13" s="40">
        <v>42010</v>
      </c>
      <c r="F13" s="40">
        <v>41996</v>
      </c>
      <c r="G13" s="101">
        <v>35089.129999999997</v>
      </c>
      <c r="H13" s="101">
        <v>185000</v>
      </c>
      <c r="I13" s="101">
        <v>148000</v>
      </c>
      <c r="J13" s="39">
        <v>83010.59</v>
      </c>
      <c r="K13" s="39">
        <v>-64989.41</v>
      </c>
      <c r="L13" s="37" t="s">
        <v>74</v>
      </c>
      <c r="M13" s="37" t="s">
        <v>43</v>
      </c>
      <c r="N13" s="98" t="s">
        <v>75</v>
      </c>
      <c r="O13" s="99" t="s">
        <v>8</v>
      </c>
      <c r="P13" s="100" t="s">
        <v>44</v>
      </c>
    </row>
    <row r="14" spans="1:16" ht="30" x14ac:dyDescent="0.25">
      <c r="A14" s="97">
        <v>42035</v>
      </c>
      <c r="B14" s="37">
        <v>8530970</v>
      </c>
      <c r="C14" s="38" t="s">
        <v>310</v>
      </c>
      <c r="D14" s="37" t="s">
        <v>252</v>
      </c>
      <c r="E14" s="40">
        <v>42012</v>
      </c>
      <c r="F14" s="40">
        <v>41999</v>
      </c>
      <c r="G14" s="101">
        <v>46303.05</v>
      </c>
      <c r="H14" s="101">
        <v>84500</v>
      </c>
      <c r="I14" s="101">
        <v>67600</v>
      </c>
      <c r="J14" s="39">
        <v>57326.79</v>
      </c>
      <c r="K14" s="39">
        <v>-10273.209999999999</v>
      </c>
      <c r="L14" s="37" t="s">
        <v>74</v>
      </c>
      <c r="M14" s="37" t="s">
        <v>43</v>
      </c>
      <c r="N14" s="98" t="s">
        <v>75</v>
      </c>
      <c r="O14" s="99" t="s">
        <v>8</v>
      </c>
      <c r="P14" s="100" t="s">
        <v>44</v>
      </c>
    </row>
    <row r="15" spans="1:16" ht="45" x14ac:dyDescent="0.25">
      <c r="A15" s="97">
        <v>42035</v>
      </c>
      <c r="B15" s="37">
        <v>8540132</v>
      </c>
      <c r="C15" s="38" t="s">
        <v>311</v>
      </c>
      <c r="D15" s="37" t="s">
        <v>253</v>
      </c>
      <c r="E15" s="40">
        <v>42017</v>
      </c>
      <c r="F15" s="40">
        <v>42004</v>
      </c>
      <c r="G15" s="101">
        <v>124169.93</v>
      </c>
      <c r="H15" s="101">
        <v>85000</v>
      </c>
      <c r="I15" s="101">
        <v>68000</v>
      </c>
      <c r="J15" s="39">
        <v>186321</v>
      </c>
      <c r="K15" s="39">
        <v>118321</v>
      </c>
      <c r="L15" s="37" t="s">
        <v>74</v>
      </c>
      <c r="M15" s="37" t="s">
        <v>43</v>
      </c>
      <c r="N15" s="98" t="s">
        <v>302</v>
      </c>
      <c r="O15" s="99" t="s">
        <v>8</v>
      </c>
      <c r="P15" s="100" t="s">
        <v>44</v>
      </c>
    </row>
    <row r="16" spans="1:16" ht="45" x14ac:dyDescent="0.25">
      <c r="A16" s="97">
        <v>42035</v>
      </c>
      <c r="B16" s="37">
        <v>8549205</v>
      </c>
      <c r="C16" s="38" t="s">
        <v>312</v>
      </c>
      <c r="D16" s="37" t="s">
        <v>253</v>
      </c>
      <c r="E16" s="40">
        <v>42024</v>
      </c>
      <c r="F16" s="40">
        <v>42010</v>
      </c>
      <c r="G16" s="101">
        <v>107037.66</v>
      </c>
      <c r="H16" s="101">
        <v>7500</v>
      </c>
      <c r="I16" s="101">
        <v>6000</v>
      </c>
      <c r="J16" s="39">
        <v>83127.100000000006</v>
      </c>
      <c r="K16" s="39">
        <v>77127.100000000006</v>
      </c>
      <c r="L16" s="37" t="s">
        <v>74</v>
      </c>
      <c r="M16" s="37" t="s">
        <v>43</v>
      </c>
      <c r="N16" s="98" t="s">
        <v>302</v>
      </c>
      <c r="O16" s="99" t="s">
        <v>8</v>
      </c>
      <c r="P16" s="100" t="s">
        <v>44</v>
      </c>
    </row>
    <row r="17" spans="1:16" ht="30" x14ac:dyDescent="0.25">
      <c r="A17" s="97">
        <v>42035</v>
      </c>
      <c r="B17" s="37">
        <v>8550431</v>
      </c>
      <c r="C17" s="38" t="s">
        <v>313</v>
      </c>
      <c r="D17" s="37" t="s">
        <v>253</v>
      </c>
      <c r="E17" s="40">
        <v>42010</v>
      </c>
      <c r="F17" s="40">
        <v>41996</v>
      </c>
      <c r="G17" s="101">
        <v>90975.44</v>
      </c>
      <c r="H17" s="101">
        <v>130000</v>
      </c>
      <c r="I17" s="101">
        <v>104000</v>
      </c>
      <c r="J17" s="39">
        <v>103646.68</v>
      </c>
      <c r="K17" s="39">
        <v>-353.32</v>
      </c>
      <c r="L17" s="37" t="s">
        <v>74</v>
      </c>
      <c r="M17" s="37" t="s">
        <v>43</v>
      </c>
      <c r="N17" s="98" t="s">
        <v>75</v>
      </c>
      <c r="O17" s="99" t="s">
        <v>8</v>
      </c>
      <c r="P17" s="100" t="s">
        <v>44</v>
      </c>
    </row>
    <row r="18" spans="1:16" ht="30" x14ac:dyDescent="0.25">
      <c r="A18" s="97">
        <v>42035</v>
      </c>
      <c r="B18" s="37">
        <v>8556604</v>
      </c>
      <c r="C18" s="38" t="s">
        <v>314</v>
      </c>
      <c r="D18" s="37" t="s">
        <v>253</v>
      </c>
      <c r="E18" s="40">
        <v>42010</v>
      </c>
      <c r="F18" s="40">
        <v>41996</v>
      </c>
      <c r="G18" s="101">
        <v>69182.63</v>
      </c>
      <c r="H18" s="101">
        <v>117000</v>
      </c>
      <c r="I18" s="101">
        <v>93600</v>
      </c>
      <c r="J18" s="39">
        <v>81883.88</v>
      </c>
      <c r="K18" s="39">
        <v>-11716.12</v>
      </c>
      <c r="L18" s="37" t="s">
        <v>74</v>
      </c>
      <c r="M18" s="37" t="s">
        <v>43</v>
      </c>
      <c r="N18" s="98" t="s">
        <v>75</v>
      </c>
      <c r="O18" s="99" t="s">
        <v>8</v>
      </c>
      <c r="P18" s="100" t="s">
        <v>44</v>
      </c>
    </row>
    <row r="19" spans="1:16" ht="45" x14ac:dyDescent="0.25">
      <c r="A19" s="97">
        <v>42035</v>
      </c>
      <c r="B19" s="37">
        <v>8556722</v>
      </c>
      <c r="C19" s="38" t="s">
        <v>315</v>
      </c>
      <c r="D19" s="37" t="s">
        <v>253</v>
      </c>
      <c r="E19" s="40">
        <v>42032</v>
      </c>
      <c r="F19" s="40">
        <v>42019</v>
      </c>
      <c r="G19" s="101">
        <v>122784.6</v>
      </c>
      <c r="H19" s="101">
        <v>150000</v>
      </c>
      <c r="I19" s="101">
        <v>120000</v>
      </c>
      <c r="J19" s="39">
        <v>171867.5</v>
      </c>
      <c r="K19" s="39">
        <v>51867.5</v>
      </c>
      <c r="L19" s="37" t="s">
        <v>74</v>
      </c>
      <c r="M19" s="37" t="s">
        <v>43</v>
      </c>
      <c r="N19" s="98" t="s">
        <v>302</v>
      </c>
      <c r="O19" s="99" t="s">
        <v>8</v>
      </c>
      <c r="P19" s="100" t="s">
        <v>44</v>
      </c>
    </row>
    <row r="20" spans="1:16" ht="45" x14ac:dyDescent="0.25">
      <c r="A20" s="97">
        <v>42035</v>
      </c>
      <c r="B20" s="37">
        <v>8563220</v>
      </c>
      <c r="C20" s="38" t="s">
        <v>316</v>
      </c>
      <c r="D20" s="37" t="s">
        <v>253</v>
      </c>
      <c r="E20" s="40">
        <v>42020</v>
      </c>
      <c r="F20" s="40">
        <v>41954</v>
      </c>
      <c r="G20" s="101">
        <v>145415.37</v>
      </c>
      <c r="H20" s="101">
        <v>138000</v>
      </c>
      <c r="I20" s="101">
        <v>110400</v>
      </c>
      <c r="J20" s="39">
        <v>189479.3</v>
      </c>
      <c r="K20" s="39">
        <v>79079.3</v>
      </c>
      <c r="L20" s="37" t="s">
        <v>74</v>
      </c>
      <c r="M20" s="37" t="s">
        <v>43</v>
      </c>
      <c r="N20" s="98" t="s">
        <v>302</v>
      </c>
      <c r="O20" s="99" t="s">
        <v>8</v>
      </c>
      <c r="P20" s="100" t="s">
        <v>44</v>
      </c>
    </row>
    <row r="21" spans="1:16" ht="30" x14ac:dyDescent="0.25">
      <c r="A21" s="97">
        <v>42063</v>
      </c>
      <c r="B21" s="37">
        <v>8573981</v>
      </c>
      <c r="C21" s="38" t="s">
        <v>479</v>
      </c>
      <c r="D21" s="37" t="s">
        <v>254</v>
      </c>
      <c r="E21" s="40">
        <v>42061</v>
      </c>
      <c r="F21" s="40">
        <v>42012</v>
      </c>
      <c r="G21" s="101">
        <v>43442.42</v>
      </c>
      <c r="H21" s="101">
        <v>128000</v>
      </c>
      <c r="I21" s="101">
        <v>102400</v>
      </c>
      <c r="J21" s="39">
        <v>100803.5</v>
      </c>
      <c r="K21" s="39">
        <v>-1596.5</v>
      </c>
      <c r="L21" s="37" t="s">
        <v>74</v>
      </c>
      <c r="M21" s="37" t="s">
        <v>43</v>
      </c>
      <c r="N21" s="98" t="s">
        <v>75</v>
      </c>
      <c r="O21" s="99" t="s">
        <v>8</v>
      </c>
      <c r="P21" s="100" t="s">
        <v>44</v>
      </c>
    </row>
    <row r="22" spans="1:16" ht="45" x14ac:dyDescent="0.25">
      <c r="A22" s="97">
        <v>42063</v>
      </c>
      <c r="B22" s="37">
        <v>8580178</v>
      </c>
      <c r="C22" s="38" t="s">
        <v>480</v>
      </c>
      <c r="D22" s="37" t="s">
        <v>253</v>
      </c>
      <c r="E22" s="40">
        <v>42048</v>
      </c>
      <c r="F22" s="40">
        <v>42038</v>
      </c>
      <c r="G22" s="101">
        <v>53196.22</v>
      </c>
      <c r="H22" s="101">
        <v>55000</v>
      </c>
      <c r="I22" s="101">
        <v>44000</v>
      </c>
      <c r="J22" s="39">
        <v>130247.73</v>
      </c>
      <c r="K22" s="39">
        <v>86247.73</v>
      </c>
      <c r="L22" s="37" t="s">
        <v>74</v>
      </c>
      <c r="M22" s="37" t="s">
        <v>43</v>
      </c>
      <c r="N22" s="98" t="s">
        <v>302</v>
      </c>
      <c r="O22" s="99" t="s">
        <v>8</v>
      </c>
      <c r="P22" s="100" t="s">
        <v>44</v>
      </c>
    </row>
    <row r="23" spans="1:16" ht="45" x14ac:dyDescent="0.25">
      <c r="A23" s="97">
        <v>42063</v>
      </c>
      <c r="B23" s="37">
        <v>8575884</v>
      </c>
      <c r="C23" s="38" t="s">
        <v>481</v>
      </c>
      <c r="D23" s="37" t="s">
        <v>254</v>
      </c>
      <c r="E23" s="40">
        <v>42038</v>
      </c>
      <c r="F23" s="40">
        <v>42025</v>
      </c>
      <c r="G23" s="101">
        <v>112500</v>
      </c>
      <c r="H23" s="101">
        <v>118000</v>
      </c>
      <c r="I23" s="101">
        <v>94400</v>
      </c>
      <c r="J23" s="39">
        <v>157789.35999999999</v>
      </c>
      <c r="K23" s="39">
        <v>63389.36</v>
      </c>
      <c r="L23" s="37" t="s">
        <v>74</v>
      </c>
      <c r="M23" s="37" t="s">
        <v>43</v>
      </c>
      <c r="N23" s="98" t="s">
        <v>302</v>
      </c>
      <c r="O23" s="99" t="s">
        <v>8</v>
      </c>
      <c r="P23" s="100" t="s">
        <v>44</v>
      </c>
    </row>
    <row r="24" spans="1:16" ht="30" x14ac:dyDescent="0.25">
      <c r="A24" s="97">
        <v>42063</v>
      </c>
      <c r="B24" s="37">
        <v>8536057</v>
      </c>
      <c r="C24" s="38" t="s">
        <v>482</v>
      </c>
      <c r="D24" s="37" t="s">
        <v>253</v>
      </c>
      <c r="E24" s="40">
        <v>42038</v>
      </c>
      <c r="F24" s="40">
        <v>42025</v>
      </c>
      <c r="G24" s="101">
        <v>97621.33</v>
      </c>
      <c r="H24" s="101">
        <v>145000</v>
      </c>
      <c r="I24" s="101">
        <v>116000</v>
      </c>
      <c r="J24" s="39">
        <v>112353.69</v>
      </c>
      <c r="K24" s="39">
        <v>-3646.31</v>
      </c>
      <c r="L24" s="37" t="s">
        <v>74</v>
      </c>
      <c r="M24" s="37" t="s">
        <v>43</v>
      </c>
      <c r="N24" s="98" t="s">
        <v>75</v>
      </c>
      <c r="O24" s="99" t="s">
        <v>8</v>
      </c>
      <c r="P24" s="100" t="s">
        <v>44</v>
      </c>
    </row>
    <row r="25" spans="1:16" ht="105" x14ac:dyDescent="0.25">
      <c r="A25" s="97">
        <v>42063</v>
      </c>
      <c r="B25" s="37">
        <v>8524806</v>
      </c>
      <c r="C25" s="38" t="s">
        <v>483</v>
      </c>
      <c r="D25" s="37" t="s">
        <v>251</v>
      </c>
      <c r="E25" s="40">
        <v>42062</v>
      </c>
      <c r="F25" s="40">
        <v>41954</v>
      </c>
      <c r="G25" s="101">
        <v>89411.7</v>
      </c>
      <c r="H25" s="101">
        <v>156000</v>
      </c>
      <c r="I25" s="101">
        <v>124800</v>
      </c>
      <c r="J25" s="39">
        <v>141450.74</v>
      </c>
      <c r="K25" s="39">
        <v>16650.739999999991</v>
      </c>
      <c r="L25" s="37" t="s">
        <v>74</v>
      </c>
      <c r="M25" s="37" t="s">
        <v>43</v>
      </c>
      <c r="N25" s="98" t="s">
        <v>484</v>
      </c>
      <c r="O25" s="99" t="s">
        <v>485</v>
      </c>
      <c r="P25" s="100" t="s">
        <v>44</v>
      </c>
    </row>
    <row r="26" spans="1:16" ht="45" x14ac:dyDescent="0.25">
      <c r="A26" s="97">
        <v>42063</v>
      </c>
      <c r="B26" s="37">
        <v>8568552</v>
      </c>
      <c r="C26" s="38" t="s">
        <v>486</v>
      </c>
      <c r="D26" s="37" t="s">
        <v>255</v>
      </c>
      <c r="E26" s="40">
        <v>42038</v>
      </c>
      <c r="F26" s="40">
        <v>42025</v>
      </c>
      <c r="G26" s="101">
        <v>131270.07999999999</v>
      </c>
      <c r="H26" s="101">
        <v>80000</v>
      </c>
      <c r="I26" s="101">
        <v>64000</v>
      </c>
      <c r="J26" s="39">
        <v>143583.41</v>
      </c>
      <c r="K26" s="39">
        <v>79583.41</v>
      </c>
      <c r="L26" s="37" t="s">
        <v>74</v>
      </c>
      <c r="M26" s="37" t="s">
        <v>43</v>
      </c>
      <c r="N26" s="98" t="s">
        <v>302</v>
      </c>
      <c r="O26" s="99" t="s">
        <v>8</v>
      </c>
      <c r="P26" s="100" t="s">
        <v>44</v>
      </c>
    </row>
    <row r="27" spans="1:16" ht="30" x14ac:dyDescent="0.25">
      <c r="A27" s="97">
        <v>42063</v>
      </c>
      <c r="B27" s="37">
        <v>8564976</v>
      </c>
      <c r="C27" s="38" t="s">
        <v>487</v>
      </c>
      <c r="D27" s="37" t="s">
        <v>253</v>
      </c>
      <c r="E27" s="40">
        <v>42038</v>
      </c>
      <c r="F27" s="40">
        <v>42025</v>
      </c>
      <c r="G27" s="101">
        <v>99903.23</v>
      </c>
      <c r="H27" s="101">
        <v>166000</v>
      </c>
      <c r="I27" s="101">
        <v>132800</v>
      </c>
      <c r="J27" s="39">
        <v>120181.9</v>
      </c>
      <c r="K27" s="39">
        <v>-12618.1</v>
      </c>
      <c r="L27" s="37" t="s">
        <v>74</v>
      </c>
      <c r="M27" s="37" t="s">
        <v>43</v>
      </c>
      <c r="N27" s="98" t="s">
        <v>75</v>
      </c>
      <c r="O27" s="99" t="s">
        <v>8</v>
      </c>
      <c r="P27" s="100" t="s">
        <v>44</v>
      </c>
    </row>
    <row r="28" spans="1:16" ht="45" x14ac:dyDescent="0.25">
      <c r="A28" s="97">
        <v>42063</v>
      </c>
      <c r="B28" s="37">
        <v>8563636</v>
      </c>
      <c r="C28" s="38" t="s">
        <v>488</v>
      </c>
      <c r="D28" s="37" t="s">
        <v>253</v>
      </c>
      <c r="E28" s="40">
        <v>42045</v>
      </c>
      <c r="F28" s="40">
        <v>42032</v>
      </c>
      <c r="G28" s="101">
        <v>70375.8</v>
      </c>
      <c r="H28" s="101">
        <v>54000</v>
      </c>
      <c r="I28" s="101">
        <v>43200</v>
      </c>
      <c r="J28" s="39">
        <v>88960.25</v>
      </c>
      <c r="K28" s="39">
        <v>45760.25</v>
      </c>
      <c r="L28" s="37" t="s">
        <v>74</v>
      </c>
      <c r="M28" s="37" t="s">
        <v>43</v>
      </c>
      <c r="N28" s="98" t="s">
        <v>302</v>
      </c>
      <c r="O28" s="99" t="s">
        <v>8</v>
      </c>
      <c r="P28" s="100" t="s">
        <v>44</v>
      </c>
    </row>
    <row r="29" spans="1:16" ht="45" x14ac:dyDescent="0.25">
      <c r="A29" s="97">
        <v>42063</v>
      </c>
      <c r="B29" s="37">
        <v>8574947</v>
      </c>
      <c r="C29" s="38" t="s">
        <v>489</v>
      </c>
      <c r="D29" s="37" t="s">
        <v>254</v>
      </c>
      <c r="E29" s="40">
        <v>42038</v>
      </c>
      <c r="F29" s="40">
        <v>42025</v>
      </c>
      <c r="G29" s="101">
        <v>104322.1</v>
      </c>
      <c r="H29" s="101">
        <v>65000</v>
      </c>
      <c r="I29" s="101">
        <v>52000</v>
      </c>
      <c r="J29" s="39">
        <v>112157.67</v>
      </c>
      <c r="K29" s="39">
        <v>60157.67</v>
      </c>
      <c r="L29" s="37" t="s">
        <v>74</v>
      </c>
      <c r="M29" s="37" t="s">
        <v>43</v>
      </c>
      <c r="N29" s="98" t="s">
        <v>302</v>
      </c>
      <c r="O29" s="99" t="s">
        <v>8</v>
      </c>
      <c r="P29" s="100" t="s">
        <v>44</v>
      </c>
    </row>
    <row r="30" spans="1:16" ht="45" x14ac:dyDescent="0.25">
      <c r="A30" s="97">
        <v>42063</v>
      </c>
      <c r="B30" s="37">
        <v>8564379</v>
      </c>
      <c r="C30" s="38" t="s">
        <v>490</v>
      </c>
      <c r="D30" s="37" t="s">
        <v>253</v>
      </c>
      <c r="E30" s="40">
        <v>42054</v>
      </c>
      <c r="F30" s="40">
        <v>42040</v>
      </c>
      <c r="G30" s="101">
        <v>125855.62</v>
      </c>
      <c r="H30" s="101">
        <v>60000</v>
      </c>
      <c r="I30" s="101">
        <v>48000</v>
      </c>
      <c r="J30" s="39">
        <v>170169.76</v>
      </c>
      <c r="K30" s="39">
        <v>122169.76</v>
      </c>
      <c r="L30" s="37" t="s">
        <v>74</v>
      </c>
      <c r="M30" s="37" t="s">
        <v>43</v>
      </c>
      <c r="N30" s="98" t="s">
        <v>302</v>
      </c>
      <c r="O30" s="99" t="s">
        <v>8</v>
      </c>
      <c r="P30" s="100" t="s">
        <v>44</v>
      </c>
    </row>
    <row r="31" spans="1:16" ht="45" x14ac:dyDescent="0.25">
      <c r="A31" s="97">
        <v>42063</v>
      </c>
      <c r="B31" s="37">
        <v>8530244</v>
      </c>
      <c r="C31" s="38" t="s">
        <v>491</v>
      </c>
      <c r="D31" s="37" t="s">
        <v>252</v>
      </c>
      <c r="E31" s="40">
        <v>42047</v>
      </c>
      <c r="F31" s="40">
        <v>42033</v>
      </c>
      <c r="G31" s="101">
        <v>89559.15</v>
      </c>
      <c r="H31" s="101">
        <v>44000</v>
      </c>
      <c r="I31" s="101">
        <v>35200</v>
      </c>
      <c r="J31" s="39">
        <v>95034.95</v>
      </c>
      <c r="K31" s="39">
        <v>59834.95</v>
      </c>
      <c r="L31" s="37" t="s">
        <v>74</v>
      </c>
      <c r="M31" s="37" t="s">
        <v>43</v>
      </c>
      <c r="N31" s="98" t="s">
        <v>302</v>
      </c>
      <c r="O31" s="99" t="s">
        <v>8</v>
      </c>
      <c r="P31" s="100" t="s">
        <v>44</v>
      </c>
    </row>
    <row r="32" spans="1:16" ht="45" x14ac:dyDescent="0.25">
      <c r="A32" s="97">
        <v>42063</v>
      </c>
      <c r="B32" s="37">
        <v>8527323</v>
      </c>
      <c r="C32" s="38" t="s">
        <v>492</v>
      </c>
      <c r="D32" s="37" t="s">
        <v>251</v>
      </c>
      <c r="E32" s="40">
        <v>42058</v>
      </c>
      <c r="F32" s="40">
        <v>42045</v>
      </c>
      <c r="G32" s="101">
        <v>62256.800000000003</v>
      </c>
      <c r="H32" s="101">
        <v>65000</v>
      </c>
      <c r="I32" s="101">
        <v>52000</v>
      </c>
      <c r="J32" s="39">
        <v>79305.490000000005</v>
      </c>
      <c r="K32" s="39">
        <v>27305.49</v>
      </c>
      <c r="L32" s="37" t="s">
        <v>74</v>
      </c>
      <c r="M32" s="37" t="s">
        <v>43</v>
      </c>
      <c r="N32" s="98" t="s">
        <v>302</v>
      </c>
      <c r="O32" s="99" t="s">
        <v>8</v>
      </c>
      <c r="P32" s="100" t="s">
        <v>44</v>
      </c>
    </row>
    <row r="33" spans="1:16" ht="45" x14ac:dyDescent="0.25">
      <c r="A33" s="97">
        <v>42063</v>
      </c>
      <c r="B33" s="37">
        <v>8535629</v>
      </c>
      <c r="C33" s="38" t="s">
        <v>493</v>
      </c>
      <c r="D33" s="37" t="s">
        <v>256</v>
      </c>
      <c r="E33" s="40">
        <v>42040</v>
      </c>
      <c r="F33" s="40">
        <v>42026</v>
      </c>
      <c r="G33" s="101">
        <v>128105.13</v>
      </c>
      <c r="H33" s="101">
        <v>19000</v>
      </c>
      <c r="I33" s="101">
        <v>15200</v>
      </c>
      <c r="J33" s="39">
        <v>156730.43</v>
      </c>
      <c r="K33" s="39">
        <v>141530.43</v>
      </c>
      <c r="L33" s="37" t="s">
        <v>74</v>
      </c>
      <c r="M33" s="37" t="s">
        <v>43</v>
      </c>
      <c r="N33" s="98" t="s">
        <v>302</v>
      </c>
      <c r="O33" s="99" t="s">
        <v>8</v>
      </c>
      <c r="P33" s="100" t="s">
        <v>44</v>
      </c>
    </row>
    <row r="34" spans="1:16" ht="45" x14ac:dyDescent="0.25">
      <c r="A34" s="97">
        <v>42063</v>
      </c>
      <c r="B34" s="37">
        <v>8524447</v>
      </c>
      <c r="C34" s="38" t="s">
        <v>494</v>
      </c>
      <c r="D34" s="37" t="s">
        <v>251</v>
      </c>
      <c r="E34" s="40">
        <v>42044</v>
      </c>
      <c r="F34" s="40">
        <v>42030</v>
      </c>
      <c r="G34" s="101">
        <v>90302.15</v>
      </c>
      <c r="H34" s="101">
        <v>134000</v>
      </c>
      <c r="I34" s="101">
        <v>107200</v>
      </c>
      <c r="J34" s="39">
        <v>141124.23000000001</v>
      </c>
      <c r="K34" s="39">
        <v>33924.230000000003</v>
      </c>
      <c r="L34" s="37" t="s">
        <v>74</v>
      </c>
      <c r="M34" s="37" t="s">
        <v>43</v>
      </c>
      <c r="N34" s="98" t="s">
        <v>302</v>
      </c>
      <c r="O34" s="99" t="s">
        <v>8</v>
      </c>
      <c r="P34" s="100" t="s">
        <v>44</v>
      </c>
    </row>
    <row r="35" spans="1:16" ht="30" x14ac:dyDescent="0.25">
      <c r="A35" s="97">
        <v>42063</v>
      </c>
      <c r="B35" s="37">
        <v>8544809</v>
      </c>
      <c r="C35" s="38" t="s">
        <v>495</v>
      </c>
      <c r="D35" s="37" t="s">
        <v>253</v>
      </c>
      <c r="E35" s="40">
        <v>42053</v>
      </c>
      <c r="F35" s="40">
        <v>42040</v>
      </c>
      <c r="G35" s="101">
        <v>10040.870000000001</v>
      </c>
      <c r="H35" s="101">
        <v>35000</v>
      </c>
      <c r="I35" s="101">
        <v>28000</v>
      </c>
      <c r="J35" s="39">
        <v>23287.02</v>
      </c>
      <c r="K35" s="39">
        <v>-4712.9799999999996</v>
      </c>
      <c r="L35" s="37" t="s">
        <v>74</v>
      </c>
      <c r="M35" s="37" t="s">
        <v>43</v>
      </c>
      <c r="N35" s="98" t="s">
        <v>75</v>
      </c>
      <c r="O35" s="99" t="s">
        <v>8</v>
      </c>
      <c r="P35" s="100" t="s">
        <v>44</v>
      </c>
    </row>
    <row r="36" spans="1:16" ht="45" x14ac:dyDescent="0.25">
      <c r="A36" s="97">
        <v>42063</v>
      </c>
      <c r="B36" s="37">
        <v>8565999</v>
      </c>
      <c r="C36" s="38" t="s">
        <v>496</v>
      </c>
      <c r="D36" s="37" t="s">
        <v>253</v>
      </c>
      <c r="E36" s="40">
        <v>42049</v>
      </c>
      <c r="F36" s="40">
        <v>42038</v>
      </c>
      <c r="G36" s="101">
        <v>125325.59</v>
      </c>
      <c r="H36" s="101">
        <v>123000</v>
      </c>
      <c r="I36" s="101">
        <v>98400</v>
      </c>
      <c r="J36" s="39">
        <v>161227.10999999999</v>
      </c>
      <c r="K36" s="39">
        <v>62827.11</v>
      </c>
      <c r="L36" s="37" t="s">
        <v>74</v>
      </c>
      <c r="M36" s="37" t="s">
        <v>43</v>
      </c>
      <c r="N36" s="98" t="s">
        <v>302</v>
      </c>
      <c r="O36" s="99" t="s">
        <v>8</v>
      </c>
      <c r="P36" s="100" t="s">
        <v>44</v>
      </c>
    </row>
    <row r="37" spans="1:16" ht="45" x14ac:dyDescent="0.25">
      <c r="A37" s="97">
        <v>42063</v>
      </c>
      <c r="B37" s="37">
        <v>8573969</v>
      </c>
      <c r="C37" s="38" t="s">
        <v>497</v>
      </c>
      <c r="D37" s="37" t="s">
        <v>254</v>
      </c>
      <c r="E37" s="40">
        <v>42040</v>
      </c>
      <c r="F37" s="40">
        <v>41999</v>
      </c>
      <c r="G37" s="101">
        <v>103956.22</v>
      </c>
      <c r="H37" s="101">
        <v>95000</v>
      </c>
      <c r="I37" s="101">
        <v>76000</v>
      </c>
      <c r="J37" s="39">
        <v>119343.11</v>
      </c>
      <c r="K37" s="39">
        <v>43343.11</v>
      </c>
      <c r="L37" s="37" t="s">
        <v>74</v>
      </c>
      <c r="M37" s="37" t="s">
        <v>43</v>
      </c>
      <c r="N37" s="98" t="s">
        <v>302</v>
      </c>
      <c r="O37" s="99" t="s">
        <v>8</v>
      </c>
      <c r="P37" s="100" t="s">
        <v>44</v>
      </c>
    </row>
    <row r="38" spans="1:16" ht="30" x14ac:dyDescent="0.25">
      <c r="A38" s="97">
        <v>42094</v>
      </c>
      <c r="B38" s="37">
        <v>8525130</v>
      </c>
      <c r="C38" s="38">
        <v>16307647</v>
      </c>
      <c r="D38" s="37" t="s">
        <v>251</v>
      </c>
      <c r="E38" s="40">
        <v>42075</v>
      </c>
      <c r="F38" s="40">
        <v>42061</v>
      </c>
      <c r="G38" s="101">
        <v>131581.85999999999</v>
      </c>
      <c r="H38" s="101">
        <v>285000</v>
      </c>
      <c r="I38" s="101">
        <v>228000</v>
      </c>
      <c r="J38" s="39">
        <v>188515.9</v>
      </c>
      <c r="K38" s="39">
        <v>-39484.1</v>
      </c>
      <c r="L38" s="37" t="s">
        <v>74</v>
      </c>
      <c r="M38" s="37" t="s">
        <v>43</v>
      </c>
      <c r="N38" s="98" t="s">
        <v>75</v>
      </c>
      <c r="O38" s="99" t="s">
        <v>8</v>
      </c>
      <c r="P38" s="100" t="s">
        <v>44</v>
      </c>
    </row>
    <row r="39" spans="1:16" ht="45" x14ac:dyDescent="0.25">
      <c r="A39" s="97">
        <v>42094</v>
      </c>
      <c r="B39" s="37">
        <v>8575357</v>
      </c>
      <c r="C39" s="38">
        <v>15271638</v>
      </c>
      <c r="D39" s="37" t="s">
        <v>254</v>
      </c>
      <c r="E39" s="40">
        <v>42088</v>
      </c>
      <c r="F39" s="40">
        <v>42074</v>
      </c>
      <c r="G39" s="101">
        <v>127508.81</v>
      </c>
      <c r="H39" s="101">
        <v>49500</v>
      </c>
      <c r="I39" s="101">
        <v>39600</v>
      </c>
      <c r="J39" s="39">
        <v>171177.94</v>
      </c>
      <c r="K39" s="39">
        <v>131577.94</v>
      </c>
      <c r="L39" s="37" t="s">
        <v>74</v>
      </c>
      <c r="M39" s="37" t="s">
        <v>43</v>
      </c>
      <c r="N39" s="98" t="s">
        <v>302</v>
      </c>
      <c r="O39" s="99" t="s">
        <v>8</v>
      </c>
      <c r="P39" s="100" t="s">
        <v>44</v>
      </c>
    </row>
    <row r="40" spans="1:16" ht="45" x14ac:dyDescent="0.25">
      <c r="A40" s="97">
        <v>42094</v>
      </c>
      <c r="B40" s="37">
        <v>8570913</v>
      </c>
      <c r="C40" s="38">
        <v>15244353</v>
      </c>
      <c r="D40" s="37" t="s">
        <v>255</v>
      </c>
      <c r="E40" s="40">
        <v>42072</v>
      </c>
      <c r="F40" s="40">
        <v>42058</v>
      </c>
      <c r="G40" s="101">
        <v>52262.74</v>
      </c>
      <c r="H40" s="101">
        <v>91000</v>
      </c>
      <c r="I40" s="101">
        <v>72800</v>
      </c>
      <c r="J40" s="39">
        <v>89299.97</v>
      </c>
      <c r="K40" s="39">
        <v>16499.97</v>
      </c>
      <c r="L40" s="37" t="s">
        <v>74</v>
      </c>
      <c r="M40" s="37" t="s">
        <v>43</v>
      </c>
      <c r="N40" s="98" t="s">
        <v>302</v>
      </c>
      <c r="O40" s="99" t="s">
        <v>8</v>
      </c>
      <c r="P40" s="100" t="s">
        <v>44</v>
      </c>
    </row>
    <row r="41" spans="1:16" ht="30" x14ac:dyDescent="0.25">
      <c r="A41" s="97">
        <v>42094</v>
      </c>
      <c r="B41" s="37">
        <v>8569936</v>
      </c>
      <c r="C41" s="38">
        <v>15305394</v>
      </c>
      <c r="D41" s="37" t="s">
        <v>255</v>
      </c>
      <c r="E41" s="40">
        <v>42075</v>
      </c>
      <c r="F41" s="40">
        <v>42061</v>
      </c>
      <c r="G41" s="101">
        <v>12984.47</v>
      </c>
      <c r="H41" s="101">
        <v>89900</v>
      </c>
      <c r="I41" s="101">
        <v>71920</v>
      </c>
      <c r="J41" s="39">
        <v>24036.95</v>
      </c>
      <c r="K41" s="39">
        <v>-47883.05</v>
      </c>
      <c r="L41" s="37" t="s">
        <v>74</v>
      </c>
      <c r="M41" s="37" t="s">
        <v>43</v>
      </c>
      <c r="N41" s="98" t="s">
        <v>75</v>
      </c>
      <c r="O41" s="99" t="s">
        <v>8</v>
      </c>
      <c r="P41" s="100" t="s">
        <v>44</v>
      </c>
    </row>
    <row r="42" spans="1:16" ht="30" x14ac:dyDescent="0.25">
      <c r="A42" s="97">
        <v>42094</v>
      </c>
      <c r="B42" s="37">
        <v>8538975</v>
      </c>
      <c r="C42" s="38">
        <v>14955405</v>
      </c>
      <c r="D42" s="37" t="s">
        <v>253</v>
      </c>
      <c r="E42" s="40">
        <v>42066</v>
      </c>
      <c r="F42" s="40">
        <v>42059</v>
      </c>
      <c r="G42" s="101">
        <v>51892.36</v>
      </c>
      <c r="H42" s="101">
        <v>121000</v>
      </c>
      <c r="I42" s="101">
        <v>96800</v>
      </c>
      <c r="J42" s="39">
        <v>65953.03</v>
      </c>
      <c r="K42" s="39">
        <v>-30846.97</v>
      </c>
      <c r="L42" s="37" t="s">
        <v>74</v>
      </c>
      <c r="M42" s="37" t="s">
        <v>43</v>
      </c>
      <c r="N42" s="98" t="s">
        <v>75</v>
      </c>
      <c r="O42" s="99" t="s">
        <v>8</v>
      </c>
      <c r="P42" s="100" t="s">
        <v>44</v>
      </c>
    </row>
    <row r="43" spans="1:16" ht="45" x14ac:dyDescent="0.25">
      <c r="A43" s="97">
        <v>42094</v>
      </c>
      <c r="B43" s="37">
        <v>8522168</v>
      </c>
      <c r="C43" s="38">
        <v>15153414</v>
      </c>
      <c r="D43" s="37" t="s">
        <v>251</v>
      </c>
      <c r="E43" s="40">
        <v>42093</v>
      </c>
      <c r="F43" s="40">
        <v>42079</v>
      </c>
      <c r="G43" s="101">
        <v>85000</v>
      </c>
      <c r="H43" s="101">
        <v>21900</v>
      </c>
      <c r="I43" s="101">
        <v>17520</v>
      </c>
      <c r="J43" s="39">
        <v>157262.35999999999</v>
      </c>
      <c r="K43" s="39">
        <v>139742.35999999999</v>
      </c>
      <c r="L43" s="37" t="s">
        <v>74</v>
      </c>
      <c r="M43" s="37" t="s">
        <v>43</v>
      </c>
      <c r="N43" s="98" t="s">
        <v>302</v>
      </c>
      <c r="O43" s="99" t="s">
        <v>8</v>
      </c>
      <c r="P43" s="100" t="s">
        <v>44</v>
      </c>
    </row>
    <row r="44" spans="1:16" ht="30" x14ac:dyDescent="0.25">
      <c r="A44" s="97">
        <v>42094</v>
      </c>
      <c r="B44" s="37">
        <v>8544930</v>
      </c>
      <c r="C44" s="38">
        <v>14978431</v>
      </c>
      <c r="D44" s="37" t="s">
        <v>253</v>
      </c>
      <c r="E44" s="40">
        <v>42075</v>
      </c>
      <c r="F44" s="40">
        <v>42061</v>
      </c>
      <c r="G44" s="101">
        <v>50218.82</v>
      </c>
      <c r="H44" s="101">
        <v>129000</v>
      </c>
      <c r="I44" s="101">
        <v>103200</v>
      </c>
      <c r="J44" s="39">
        <v>62500.68</v>
      </c>
      <c r="K44" s="39">
        <v>-40699.32</v>
      </c>
      <c r="L44" s="37" t="s">
        <v>74</v>
      </c>
      <c r="M44" s="37" t="s">
        <v>43</v>
      </c>
      <c r="N44" s="98" t="s">
        <v>75</v>
      </c>
      <c r="O44" s="99" t="s">
        <v>8</v>
      </c>
      <c r="P44" s="100" t="s">
        <v>44</v>
      </c>
    </row>
    <row r="45" spans="1:16" ht="30" x14ac:dyDescent="0.25">
      <c r="A45" s="97">
        <v>42094</v>
      </c>
      <c r="B45" s="37">
        <v>8570178</v>
      </c>
      <c r="C45" s="38">
        <v>16279242</v>
      </c>
      <c r="D45" s="37" t="s">
        <v>255</v>
      </c>
      <c r="E45" s="40">
        <v>42069</v>
      </c>
      <c r="F45" s="40">
        <v>42055</v>
      </c>
      <c r="G45" s="101">
        <v>90705.31</v>
      </c>
      <c r="H45" s="101">
        <v>162000</v>
      </c>
      <c r="I45" s="101">
        <v>129600</v>
      </c>
      <c r="J45" s="39">
        <v>105372.84</v>
      </c>
      <c r="K45" s="39">
        <v>-24227.16</v>
      </c>
      <c r="L45" s="37" t="s">
        <v>74</v>
      </c>
      <c r="M45" s="37" t="s">
        <v>43</v>
      </c>
      <c r="N45" s="98" t="s">
        <v>75</v>
      </c>
      <c r="O45" s="99" t="s">
        <v>8</v>
      </c>
      <c r="P45" s="100" t="s">
        <v>44</v>
      </c>
    </row>
    <row r="46" spans="1:16" ht="30" x14ac:dyDescent="0.25">
      <c r="A46" s="97">
        <v>42094</v>
      </c>
      <c r="B46" s="37">
        <v>8553897</v>
      </c>
      <c r="C46" s="38">
        <v>15334295</v>
      </c>
      <c r="D46" s="37" t="s">
        <v>253</v>
      </c>
      <c r="E46" s="40">
        <v>42088</v>
      </c>
      <c r="F46" s="40">
        <v>42074</v>
      </c>
      <c r="G46" s="101">
        <v>74288.539999999994</v>
      </c>
      <c r="H46" s="101">
        <v>120000</v>
      </c>
      <c r="I46" s="101">
        <v>96000</v>
      </c>
      <c r="J46" s="39">
        <v>89372.75</v>
      </c>
      <c r="K46" s="39">
        <v>-6627.25</v>
      </c>
      <c r="L46" s="37" t="s">
        <v>74</v>
      </c>
      <c r="M46" s="37" t="s">
        <v>43</v>
      </c>
      <c r="N46" s="98" t="s">
        <v>75</v>
      </c>
      <c r="O46" s="99" t="s">
        <v>8</v>
      </c>
      <c r="P46" s="100" t="s">
        <v>44</v>
      </c>
    </row>
    <row r="47" spans="1:16" ht="30" x14ac:dyDescent="0.25">
      <c r="A47" s="97">
        <v>42094</v>
      </c>
      <c r="B47" s="37">
        <v>8542681</v>
      </c>
      <c r="C47" s="38">
        <v>14971261</v>
      </c>
      <c r="D47" s="37" t="s">
        <v>253</v>
      </c>
      <c r="E47" s="40">
        <v>42066</v>
      </c>
      <c r="F47" s="40">
        <v>42059</v>
      </c>
      <c r="G47" s="101">
        <v>47411.11</v>
      </c>
      <c r="H47" s="101">
        <v>155000</v>
      </c>
      <c r="I47" s="101">
        <v>124000</v>
      </c>
      <c r="J47" s="39">
        <v>93185.98</v>
      </c>
      <c r="K47" s="39">
        <v>-30814.02</v>
      </c>
      <c r="L47" s="37" t="s">
        <v>74</v>
      </c>
      <c r="M47" s="37" t="s">
        <v>43</v>
      </c>
      <c r="N47" s="98" t="s">
        <v>75</v>
      </c>
      <c r="O47" s="99" t="s">
        <v>8</v>
      </c>
      <c r="P47" s="100" t="s">
        <v>44</v>
      </c>
    </row>
    <row r="48" spans="1:16" ht="30" x14ac:dyDescent="0.25">
      <c r="A48" s="97">
        <v>42094</v>
      </c>
      <c r="B48" s="37">
        <v>8572495</v>
      </c>
      <c r="C48" s="38">
        <v>15255888</v>
      </c>
      <c r="D48" s="37" t="s">
        <v>255</v>
      </c>
      <c r="E48" s="40">
        <v>42073</v>
      </c>
      <c r="F48" s="40">
        <v>42059</v>
      </c>
      <c r="G48" s="101">
        <v>149291.66</v>
      </c>
      <c r="H48" s="101">
        <v>255000</v>
      </c>
      <c r="I48" s="101">
        <v>204000</v>
      </c>
      <c r="J48" s="39">
        <v>200574.33</v>
      </c>
      <c r="K48" s="39">
        <v>-3425.67</v>
      </c>
      <c r="L48" s="37" t="s">
        <v>74</v>
      </c>
      <c r="M48" s="37" t="s">
        <v>43</v>
      </c>
      <c r="N48" s="98" t="s">
        <v>75</v>
      </c>
      <c r="O48" s="99" t="s">
        <v>8</v>
      </c>
      <c r="P48" s="100" t="s">
        <v>44</v>
      </c>
    </row>
    <row r="49" spans="1:16" ht="45" x14ac:dyDescent="0.25">
      <c r="A49" s="97">
        <v>42094</v>
      </c>
      <c r="B49" s="37">
        <v>8541326</v>
      </c>
      <c r="C49" s="38">
        <v>15304256</v>
      </c>
      <c r="D49" s="37" t="s">
        <v>253</v>
      </c>
      <c r="E49" s="40">
        <v>42073</v>
      </c>
      <c r="F49" s="40">
        <v>42004</v>
      </c>
      <c r="G49" s="101">
        <v>48851.82</v>
      </c>
      <c r="H49" s="101">
        <v>50000</v>
      </c>
      <c r="I49" s="101">
        <v>40000</v>
      </c>
      <c r="J49" s="39">
        <v>87296.37</v>
      </c>
      <c r="K49" s="39">
        <v>47296.37</v>
      </c>
      <c r="L49" s="37" t="s">
        <v>74</v>
      </c>
      <c r="M49" s="37" t="s">
        <v>43</v>
      </c>
      <c r="N49" s="98" t="s">
        <v>302</v>
      </c>
      <c r="O49" s="99" t="s">
        <v>8</v>
      </c>
      <c r="P49" s="100" t="s">
        <v>44</v>
      </c>
    </row>
    <row r="50" spans="1:16" ht="45" x14ac:dyDescent="0.25">
      <c r="A50" s="97">
        <v>42094</v>
      </c>
      <c r="B50" s="37">
        <v>8578864</v>
      </c>
      <c r="C50" s="38">
        <v>15225196</v>
      </c>
      <c r="D50" s="37" t="s">
        <v>254</v>
      </c>
      <c r="E50" s="40">
        <v>42066</v>
      </c>
      <c r="F50" s="40">
        <v>42059</v>
      </c>
      <c r="G50" s="101">
        <v>126526.79</v>
      </c>
      <c r="H50" s="101">
        <v>110000</v>
      </c>
      <c r="I50" s="101">
        <v>88000</v>
      </c>
      <c r="J50" s="39">
        <v>181787.49</v>
      </c>
      <c r="K50" s="39">
        <v>93787.49</v>
      </c>
      <c r="L50" s="37" t="s">
        <v>74</v>
      </c>
      <c r="M50" s="37" t="s">
        <v>43</v>
      </c>
      <c r="N50" s="98" t="s">
        <v>302</v>
      </c>
      <c r="O50" s="99" t="s">
        <v>8</v>
      </c>
      <c r="P50" s="100" t="s">
        <v>44</v>
      </c>
    </row>
    <row r="51" spans="1:16" ht="45" x14ac:dyDescent="0.25">
      <c r="A51" s="97">
        <v>42094</v>
      </c>
      <c r="B51" s="37">
        <v>8570865</v>
      </c>
      <c r="C51" s="38">
        <v>15246838</v>
      </c>
      <c r="D51" s="37" t="s">
        <v>255</v>
      </c>
      <c r="E51" s="40">
        <v>42068</v>
      </c>
      <c r="F51" s="40">
        <v>42055</v>
      </c>
      <c r="G51" s="101">
        <v>114250.51</v>
      </c>
      <c r="H51" s="101">
        <v>35000</v>
      </c>
      <c r="I51" s="101">
        <v>28000</v>
      </c>
      <c r="J51" s="39">
        <v>184140.65</v>
      </c>
      <c r="K51" s="39">
        <v>156140.65</v>
      </c>
      <c r="L51" s="37" t="s">
        <v>74</v>
      </c>
      <c r="M51" s="37" t="s">
        <v>43</v>
      </c>
      <c r="N51" s="98" t="s">
        <v>302</v>
      </c>
      <c r="O51" s="99" t="s">
        <v>8</v>
      </c>
      <c r="P51" s="100" t="s">
        <v>44</v>
      </c>
    </row>
    <row r="52" spans="1:16" ht="45" x14ac:dyDescent="0.25">
      <c r="A52" s="97">
        <v>42094</v>
      </c>
      <c r="B52" s="37">
        <v>8559490</v>
      </c>
      <c r="C52" s="38">
        <v>15374390</v>
      </c>
      <c r="D52" s="37" t="s">
        <v>253</v>
      </c>
      <c r="E52" s="40">
        <v>42073</v>
      </c>
      <c r="F52" s="40">
        <v>42059</v>
      </c>
      <c r="G52" s="101">
        <v>117735.82</v>
      </c>
      <c r="H52" s="101">
        <v>38400</v>
      </c>
      <c r="I52" s="101">
        <v>30720</v>
      </c>
      <c r="J52" s="39">
        <v>174917.26</v>
      </c>
      <c r="K52" s="39">
        <v>144197.26</v>
      </c>
      <c r="L52" s="37" t="s">
        <v>74</v>
      </c>
      <c r="M52" s="37" t="s">
        <v>43</v>
      </c>
      <c r="N52" s="98" t="s">
        <v>302</v>
      </c>
      <c r="O52" s="99" t="s">
        <v>8</v>
      </c>
      <c r="P52" s="100" t="s">
        <v>44</v>
      </c>
    </row>
    <row r="53" spans="1:16" ht="30" x14ac:dyDescent="0.25">
      <c r="A53" s="97">
        <v>42094</v>
      </c>
      <c r="B53" s="37">
        <v>8532982</v>
      </c>
      <c r="C53" s="38">
        <v>15567068</v>
      </c>
      <c r="D53" s="37" t="s">
        <v>252</v>
      </c>
      <c r="E53" s="40">
        <v>42089</v>
      </c>
      <c r="F53" s="40">
        <v>42076</v>
      </c>
      <c r="G53" s="101">
        <v>111120.82</v>
      </c>
      <c r="H53" s="101">
        <v>212000</v>
      </c>
      <c r="I53" s="101">
        <v>169600</v>
      </c>
      <c r="J53" s="39">
        <v>126856.85</v>
      </c>
      <c r="K53" s="39">
        <v>-42743.15</v>
      </c>
      <c r="L53" s="37" t="s">
        <v>74</v>
      </c>
      <c r="M53" s="37" t="s">
        <v>43</v>
      </c>
      <c r="N53" s="98" t="s">
        <v>75</v>
      </c>
      <c r="O53" s="99" t="s">
        <v>8</v>
      </c>
      <c r="P53" s="100" t="s">
        <v>44</v>
      </c>
    </row>
    <row r="54" spans="1:16" ht="45" x14ac:dyDescent="0.25">
      <c r="A54" s="97">
        <v>42094</v>
      </c>
      <c r="B54" s="37">
        <v>8574545</v>
      </c>
      <c r="C54" s="38">
        <v>15250582</v>
      </c>
      <c r="D54" s="37" t="s">
        <v>254</v>
      </c>
      <c r="E54" s="40">
        <v>42075</v>
      </c>
      <c r="F54" s="40">
        <v>42061</v>
      </c>
      <c r="G54" s="101">
        <v>71233.83</v>
      </c>
      <c r="H54" s="101">
        <v>19000</v>
      </c>
      <c r="I54" s="101">
        <v>15200</v>
      </c>
      <c r="J54" s="39">
        <v>107753.69</v>
      </c>
      <c r="K54" s="39">
        <v>92553.69</v>
      </c>
      <c r="L54" s="37" t="s">
        <v>74</v>
      </c>
      <c r="M54" s="37" t="s">
        <v>43</v>
      </c>
      <c r="N54" s="98" t="s">
        <v>302</v>
      </c>
      <c r="O54" s="99" t="s">
        <v>8</v>
      </c>
      <c r="P54" s="100" t="s">
        <v>44</v>
      </c>
    </row>
    <row r="55" spans="1:16" ht="45" x14ac:dyDescent="0.25">
      <c r="A55" s="97">
        <v>42094</v>
      </c>
      <c r="B55" s="37">
        <v>8580110</v>
      </c>
      <c r="C55" s="38">
        <v>17201138</v>
      </c>
      <c r="D55" s="37" t="s">
        <v>253</v>
      </c>
      <c r="E55" s="40">
        <v>42073</v>
      </c>
      <c r="F55" s="40">
        <v>42032</v>
      </c>
      <c r="G55" s="101">
        <v>67748.05</v>
      </c>
      <c r="H55" s="101">
        <v>81000</v>
      </c>
      <c r="I55" s="101">
        <v>64800</v>
      </c>
      <c r="J55" s="39">
        <v>107509.4</v>
      </c>
      <c r="K55" s="39">
        <v>42709.4</v>
      </c>
      <c r="L55" s="37" t="s">
        <v>74</v>
      </c>
      <c r="M55" s="37" t="s">
        <v>43</v>
      </c>
      <c r="N55" s="98" t="s">
        <v>302</v>
      </c>
      <c r="O55" s="99" t="s">
        <v>8</v>
      </c>
      <c r="P55" s="100" t="s">
        <v>44</v>
      </c>
    </row>
    <row r="56" spans="1:16" ht="30" x14ac:dyDescent="0.25">
      <c r="A56" s="97">
        <v>42094</v>
      </c>
      <c r="B56" s="37">
        <v>8559616</v>
      </c>
      <c r="C56" s="38">
        <v>15361116</v>
      </c>
      <c r="D56" s="37" t="s">
        <v>253</v>
      </c>
      <c r="E56" s="40">
        <v>42082</v>
      </c>
      <c r="F56" s="40">
        <v>42024</v>
      </c>
      <c r="G56" s="101">
        <v>27731.48</v>
      </c>
      <c r="H56" s="101">
        <v>65000</v>
      </c>
      <c r="I56" s="101">
        <v>52000</v>
      </c>
      <c r="J56" s="39">
        <v>48496.23</v>
      </c>
      <c r="K56" s="39">
        <v>-3503.77</v>
      </c>
      <c r="L56" s="37" t="s">
        <v>74</v>
      </c>
      <c r="M56" s="37" t="s">
        <v>43</v>
      </c>
      <c r="N56" s="98" t="s">
        <v>75</v>
      </c>
      <c r="O56" s="99" t="s">
        <v>8</v>
      </c>
      <c r="P56" s="100" t="s">
        <v>44</v>
      </c>
    </row>
    <row r="57" spans="1:16" ht="45" x14ac:dyDescent="0.25">
      <c r="A57" s="97">
        <v>42094</v>
      </c>
      <c r="B57" s="37">
        <v>8537447</v>
      </c>
      <c r="C57" s="38">
        <v>15155377</v>
      </c>
      <c r="D57" s="37" t="s">
        <v>253</v>
      </c>
      <c r="E57" s="40">
        <v>42066</v>
      </c>
      <c r="F57" s="40">
        <v>42059</v>
      </c>
      <c r="G57" s="101">
        <v>119950.97</v>
      </c>
      <c r="H57" s="101">
        <v>148000</v>
      </c>
      <c r="I57" s="101">
        <v>118400</v>
      </c>
      <c r="J57" s="39">
        <v>189680.98</v>
      </c>
      <c r="K57" s="39">
        <v>71280.98</v>
      </c>
      <c r="L57" s="37" t="s">
        <v>74</v>
      </c>
      <c r="M57" s="37" t="s">
        <v>43</v>
      </c>
      <c r="N57" s="98" t="s">
        <v>302</v>
      </c>
      <c r="O57" s="99" t="s">
        <v>8</v>
      </c>
      <c r="P57" s="100" t="s">
        <v>44</v>
      </c>
    </row>
    <row r="59" spans="1:16" x14ac:dyDescent="0.25">
      <c r="A59" s="294" t="s">
        <v>76</v>
      </c>
      <c r="B59" s="295"/>
      <c r="C59" s="295"/>
      <c r="D59" s="295"/>
      <c r="E59" s="295"/>
      <c r="F59" s="295"/>
      <c r="G59" s="295"/>
      <c r="H59" s="295"/>
      <c r="I59" s="295"/>
      <c r="J59" s="295"/>
      <c r="K59" s="295"/>
      <c r="L59" s="295"/>
      <c r="M59" s="295"/>
      <c r="N59" s="295"/>
      <c r="O59" s="295"/>
      <c r="P59" s="295"/>
    </row>
    <row r="60" spans="1:16" ht="30" x14ac:dyDescent="0.25">
      <c r="A60" s="36" t="s">
        <v>15</v>
      </c>
      <c r="B60" s="36" t="s">
        <v>28</v>
      </c>
      <c r="C60" s="36" t="s">
        <v>29</v>
      </c>
      <c r="D60" s="36" t="s">
        <v>30</v>
      </c>
      <c r="E60" s="36" t="s">
        <v>65</v>
      </c>
      <c r="F60" s="36" t="s">
        <v>66</v>
      </c>
      <c r="G60" s="36" t="s">
        <v>31</v>
      </c>
      <c r="H60" s="36" t="s">
        <v>67</v>
      </c>
      <c r="I60" s="36" t="s">
        <v>68</v>
      </c>
      <c r="J60" s="36" t="s">
        <v>69</v>
      </c>
      <c r="K60" s="36" t="s">
        <v>39</v>
      </c>
      <c r="L60" s="36" t="s">
        <v>70</v>
      </c>
      <c r="M60" s="36" t="s">
        <v>40</v>
      </c>
      <c r="N60" s="36" t="s">
        <v>71</v>
      </c>
      <c r="O60" s="36" t="s">
        <v>72</v>
      </c>
      <c r="P60" s="36" t="s">
        <v>73</v>
      </c>
    </row>
    <row r="61" spans="1:16" ht="45" x14ac:dyDescent="0.25">
      <c r="A61" s="174">
        <v>42035</v>
      </c>
      <c r="B61" s="103">
        <v>8568533</v>
      </c>
      <c r="C61" s="104" t="s">
        <v>333</v>
      </c>
      <c r="D61" s="103" t="s">
        <v>255</v>
      </c>
      <c r="E61" s="105">
        <v>42009</v>
      </c>
      <c r="F61" s="105">
        <v>41995</v>
      </c>
      <c r="G61" s="106">
        <v>231426.04</v>
      </c>
      <c r="H61" s="106">
        <v>125000</v>
      </c>
      <c r="I61" s="106">
        <v>106250</v>
      </c>
      <c r="J61" s="48">
        <v>324749.28999999998</v>
      </c>
      <c r="K61" s="48">
        <v>218499.29</v>
      </c>
      <c r="L61" s="103" t="s">
        <v>77</v>
      </c>
      <c r="M61" s="103" t="s">
        <v>43</v>
      </c>
      <c r="N61" s="99" t="s">
        <v>302</v>
      </c>
      <c r="O61" s="175" t="s">
        <v>8</v>
      </c>
      <c r="P61" s="100" t="s">
        <v>44</v>
      </c>
    </row>
    <row r="62" spans="1:16" ht="45" x14ac:dyDescent="0.25">
      <c r="A62" s="174">
        <v>42035</v>
      </c>
      <c r="B62" s="103">
        <v>8569551</v>
      </c>
      <c r="C62" s="104" t="s">
        <v>334</v>
      </c>
      <c r="D62" s="103" t="s">
        <v>255</v>
      </c>
      <c r="E62" s="105">
        <v>42016</v>
      </c>
      <c r="F62" s="105">
        <v>42002</v>
      </c>
      <c r="G62" s="106">
        <v>369909.48</v>
      </c>
      <c r="H62" s="106">
        <v>245000</v>
      </c>
      <c r="I62" s="106">
        <v>208250</v>
      </c>
      <c r="J62" s="48">
        <v>499563.16</v>
      </c>
      <c r="K62" s="48">
        <v>291313.15999999997</v>
      </c>
      <c r="L62" s="103" t="s">
        <v>77</v>
      </c>
      <c r="M62" s="103" t="s">
        <v>43</v>
      </c>
      <c r="N62" s="99" t="s">
        <v>302</v>
      </c>
      <c r="O62" s="175" t="s">
        <v>8</v>
      </c>
      <c r="P62" s="100" t="s">
        <v>44</v>
      </c>
    </row>
    <row r="63" spans="1:16" ht="45" x14ac:dyDescent="0.25">
      <c r="A63" s="174">
        <v>42035</v>
      </c>
      <c r="B63" s="103">
        <v>8570675</v>
      </c>
      <c r="C63" s="104" t="s">
        <v>335</v>
      </c>
      <c r="D63" s="103" t="s">
        <v>255</v>
      </c>
      <c r="E63" s="105">
        <v>42034</v>
      </c>
      <c r="F63" s="105">
        <v>42020</v>
      </c>
      <c r="G63" s="106">
        <v>261987.75</v>
      </c>
      <c r="H63" s="106">
        <v>105000</v>
      </c>
      <c r="I63" s="106">
        <v>89250</v>
      </c>
      <c r="J63" s="48">
        <v>421581.85</v>
      </c>
      <c r="K63" s="48">
        <v>332331.84999999998</v>
      </c>
      <c r="L63" s="103" t="s">
        <v>77</v>
      </c>
      <c r="M63" s="103" t="s">
        <v>43</v>
      </c>
      <c r="N63" s="99" t="s">
        <v>302</v>
      </c>
      <c r="O63" s="175" t="s">
        <v>8</v>
      </c>
      <c r="P63" s="100" t="s">
        <v>44</v>
      </c>
    </row>
    <row r="64" spans="1:16" ht="45" x14ac:dyDescent="0.25">
      <c r="A64" s="174">
        <v>42035</v>
      </c>
      <c r="B64" s="103">
        <v>8572042</v>
      </c>
      <c r="C64" s="104" t="s">
        <v>336</v>
      </c>
      <c r="D64" s="103" t="s">
        <v>255</v>
      </c>
      <c r="E64" s="105">
        <v>42006</v>
      </c>
      <c r="F64" s="105">
        <v>41995</v>
      </c>
      <c r="G64" s="106">
        <v>230992.89</v>
      </c>
      <c r="H64" s="106">
        <v>139300</v>
      </c>
      <c r="I64" s="106">
        <v>118405</v>
      </c>
      <c r="J64" s="48">
        <v>232440.88</v>
      </c>
      <c r="K64" s="48">
        <v>114035.88</v>
      </c>
      <c r="L64" s="103" t="s">
        <v>77</v>
      </c>
      <c r="M64" s="103" t="s">
        <v>43</v>
      </c>
      <c r="N64" s="99" t="s">
        <v>302</v>
      </c>
      <c r="O64" s="175" t="s">
        <v>8</v>
      </c>
      <c r="P64" s="100" t="s">
        <v>44</v>
      </c>
    </row>
    <row r="65" spans="1:16" ht="45" x14ac:dyDescent="0.25">
      <c r="A65" s="174">
        <v>42035</v>
      </c>
      <c r="B65" s="103">
        <v>8572368</v>
      </c>
      <c r="C65" s="104" t="s">
        <v>337</v>
      </c>
      <c r="D65" s="103" t="s">
        <v>255</v>
      </c>
      <c r="E65" s="105">
        <v>42011</v>
      </c>
      <c r="F65" s="105">
        <v>41997</v>
      </c>
      <c r="G65" s="106">
        <v>222189.44</v>
      </c>
      <c r="H65" s="106">
        <v>140000</v>
      </c>
      <c r="I65" s="106">
        <v>119000</v>
      </c>
      <c r="J65" s="48">
        <v>295174.32</v>
      </c>
      <c r="K65" s="48">
        <v>176174.32</v>
      </c>
      <c r="L65" s="103" t="s">
        <v>77</v>
      </c>
      <c r="M65" s="103" t="s">
        <v>43</v>
      </c>
      <c r="N65" s="99" t="s">
        <v>302</v>
      </c>
      <c r="O65" s="175" t="s">
        <v>8</v>
      </c>
      <c r="P65" s="100" t="s">
        <v>44</v>
      </c>
    </row>
    <row r="66" spans="1:16" ht="75" x14ac:dyDescent="0.25">
      <c r="A66" s="174">
        <v>42035</v>
      </c>
      <c r="B66" s="103">
        <v>8581362</v>
      </c>
      <c r="C66" s="104" t="s">
        <v>338</v>
      </c>
      <c r="D66" s="103" t="s">
        <v>255</v>
      </c>
      <c r="E66" s="105">
        <v>42025</v>
      </c>
      <c r="F66" s="105">
        <v>41978</v>
      </c>
      <c r="G66" s="106">
        <v>225770.71</v>
      </c>
      <c r="H66" s="106">
        <v>349000</v>
      </c>
      <c r="I66" s="106">
        <v>296650</v>
      </c>
      <c r="J66" s="48">
        <v>246739.61</v>
      </c>
      <c r="K66" s="48">
        <v>-49910.39</v>
      </c>
      <c r="L66" s="103" t="s">
        <v>77</v>
      </c>
      <c r="M66" s="103" t="s">
        <v>43</v>
      </c>
      <c r="N66" s="176" t="s">
        <v>339</v>
      </c>
      <c r="O66" s="177" t="s">
        <v>340</v>
      </c>
      <c r="P66" s="100" t="s">
        <v>44</v>
      </c>
    </row>
    <row r="67" spans="1:16" ht="45" x14ac:dyDescent="0.25">
      <c r="A67" s="174">
        <v>42035</v>
      </c>
      <c r="B67" s="103">
        <v>8522677</v>
      </c>
      <c r="C67" s="104" t="s">
        <v>341</v>
      </c>
      <c r="D67" s="103" t="s">
        <v>251</v>
      </c>
      <c r="E67" s="105">
        <v>42017</v>
      </c>
      <c r="F67" s="105">
        <v>42004</v>
      </c>
      <c r="G67" s="106">
        <v>192717.78</v>
      </c>
      <c r="H67" s="106">
        <v>165000</v>
      </c>
      <c r="I67" s="106">
        <v>140250</v>
      </c>
      <c r="J67" s="48">
        <v>319836.57</v>
      </c>
      <c r="K67" s="48">
        <v>179586.57</v>
      </c>
      <c r="L67" s="103" t="s">
        <v>77</v>
      </c>
      <c r="M67" s="103" t="s">
        <v>43</v>
      </c>
      <c r="N67" s="99" t="s">
        <v>302</v>
      </c>
      <c r="O67" s="175" t="s">
        <v>8</v>
      </c>
      <c r="P67" s="100" t="s">
        <v>44</v>
      </c>
    </row>
    <row r="68" spans="1:16" ht="45" x14ac:dyDescent="0.25">
      <c r="A68" s="174">
        <v>42035</v>
      </c>
      <c r="B68" s="103">
        <v>8524262</v>
      </c>
      <c r="C68" s="104" t="s">
        <v>342</v>
      </c>
      <c r="D68" s="103" t="s">
        <v>251</v>
      </c>
      <c r="E68" s="105">
        <v>42010</v>
      </c>
      <c r="F68" s="105">
        <v>41996</v>
      </c>
      <c r="G68" s="106">
        <v>242758.9</v>
      </c>
      <c r="H68" s="106">
        <v>203000</v>
      </c>
      <c r="I68" s="106">
        <v>172550</v>
      </c>
      <c r="J68" s="48">
        <v>256706.61</v>
      </c>
      <c r="K68" s="48">
        <v>84156.61</v>
      </c>
      <c r="L68" s="103" t="s">
        <v>77</v>
      </c>
      <c r="M68" s="103" t="s">
        <v>43</v>
      </c>
      <c r="N68" s="99" t="s">
        <v>302</v>
      </c>
      <c r="O68" s="175" t="s">
        <v>8</v>
      </c>
      <c r="P68" s="100" t="s">
        <v>44</v>
      </c>
    </row>
    <row r="69" spans="1:16" ht="45" x14ac:dyDescent="0.25">
      <c r="A69" s="174">
        <v>42035</v>
      </c>
      <c r="B69" s="103">
        <v>8524747</v>
      </c>
      <c r="C69" s="104" t="s">
        <v>343</v>
      </c>
      <c r="D69" s="103" t="s">
        <v>251</v>
      </c>
      <c r="E69" s="105">
        <v>42013</v>
      </c>
      <c r="F69" s="105">
        <v>41999</v>
      </c>
      <c r="G69" s="106">
        <v>382945.35</v>
      </c>
      <c r="H69" s="106">
        <v>214000</v>
      </c>
      <c r="I69" s="106">
        <v>181900</v>
      </c>
      <c r="J69" s="48">
        <v>476681.91</v>
      </c>
      <c r="K69" s="48">
        <v>294781.90999999997</v>
      </c>
      <c r="L69" s="103" t="s">
        <v>77</v>
      </c>
      <c r="M69" s="103" t="s">
        <v>43</v>
      </c>
      <c r="N69" s="99" t="s">
        <v>302</v>
      </c>
      <c r="O69" s="175" t="s">
        <v>8</v>
      </c>
      <c r="P69" s="100" t="s">
        <v>44</v>
      </c>
    </row>
    <row r="70" spans="1:16" ht="45" x14ac:dyDescent="0.25">
      <c r="A70" s="174">
        <v>42035</v>
      </c>
      <c r="B70" s="103">
        <v>8526539</v>
      </c>
      <c r="C70" s="104" t="s">
        <v>344</v>
      </c>
      <c r="D70" s="103" t="s">
        <v>251</v>
      </c>
      <c r="E70" s="105">
        <v>42016</v>
      </c>
      <c r="F70" s="105">
        <v>42002</v>
      </c>
      <c r="G70" s="106">
        <v>166750.92000000001</v>
      </c>
      <c r="H70" s="106">
        <v>196000</v>
      </c>
      <c r="I70" s="106">
        <v>166600</v>
      </c>
      <c r="J70" s="48">
        <v>240254.54</v>
      </c>
      <c r="K70" s="48">
        <v>73654.539999999994</v>
      </c>
      <c r="L70" s="103" t="s">
        <v>77</v>
      </c>
      <c r="M70" s="103" t="s">
        <v>43</v>
      </c>
      <c r="N70" s="99" t="s">
        <v>302</v>
      </c>
      <c r="O70" s="175" t="s">
        <v>8</v>
      </c>
      <c r="P70" s="100" t="s">
        <v>44</v>
      </c>
    </row>
    <row r="71" spans="1:16" ht="45" x14ac:dyDescent="0.25">
      <c r="A71" s="174">
        <v>42035</v>
      </c>
      <c r="B71" s="103">
        <v>8526883</v>
      </c>
      <c r="C71" s="104" t="s">
        <v>345</v>
      </c>
      <c r="D71" s="103" t="s">
        <v>251</v>
      </c>
      <c r="E71" s="105">
        <v>42013</v>
      </c>
      <c r="F71" s="105">
        <v>41999</v>
      </c>
      <c r="G71" s="106">
        <v>391540.3</v>
      </c>
      <c r="H71" s="106">
        <v>360000</v>
      </c>
      <c r="I71" s="106">
        <v>306000</v>
      </c>
      <c r="J71" s="48">
        <v>500723.91</v>
      </c>
      <c r="K71" s="48">
        <v>194723.91</v>
      </c>
      <c r="L71" s="103" t="s">
        <v>77</v>
      </c>
      <c r="M71" s="103" t="s">
        <v>43</v>
      </c>
      <c r="N71" s="99" t="s">
        <v>302</v>
      </c>
      <c r="O71" s="175" t="s">
        <v>8</v>
      </c>
      <c r="P71" s="100" t="s">
        <v>44</v>
      </c>
    </row>
    <row r="72" spans="1:16" ht="30" x14ac:dyDescent="0.25">
      <c r="A72" s="174">
        <v>42035</v>
      </c>
      <c r="B72" s="103">
        <v>8535701</v>
      </c>
      <c r="C72" s="104" t="s">
        <v>346</v>
      </c>
      <c r="D72" s="103" t="s">
        <v>256</v>
      </c>
      <c r="E72" s="105">
        <v>42009</v>
      </c>
      <c r="F72" s="105">
        <v>41995</v>
      </c>
      <c r="G72" s="106">
        <v>376500</v>
      </c>
      <c r="H72" s="106">
        <v>627000</v>
      </c>
      <c r="I72" s="106">
        <v>532950</v>
      </c>
      <c r="J72" s="48">
        <v>497867.06</v>
      </c>
      <c r="K72" s="48">
        <v>-35082.94</v>
      </c>
      <c r="L72" s="103" t="s">
        <v>77</v>
      </c>
      <c r="M72" s="103" t="s">
        <v>43</v>
      </c>
      <c r="N72" s="99" t="s">
        <v>78</v>
      </c>
      <c r="O72" s="175" t="s">
        <v>8</v>
      </c>
      <c r="P72" s="100" t="s">
        <v>44</v>
      </c>
    </row>
    <row r="73" spans="1:16" ht="45" x14ac:dyDescent="0.25">
      <c r="A73" s="174">
        <v>42035</v>
      </c>
      <c r="B73" s="103">
        <v>8574296</v>
      </c>
      <c r="C73" s="104" t="s">
        <v>347</v>
      </c>
      <c r="D73" s="103" t="s">
        <v>254</v>
      </c>
      <c r="E73" s="105">
        <v>42010</v>
      </c>
      <c r="F73" s="105">
        <v>41996</v>
      </c>
      <c r="G73" s="106">
        <v>180400</v>
      </c>
      <c r="H73" s="106">
        <v>73000</v>
      </c>
      <c r="I73" s="106">
        <v>62050</v>
      </c>
      <c r="J73" s="48">
        <v>278229.34000000003</v>
      </c>
      <c r="K73" s="48">
        <v>216179.34</v>
      </c>
      <c r="L73" s="103" t="s">
        <v>77</v>
      </c>
      <c r="M73" s="103" t="s">
        <v>43</v>
      </c>
      <c r="N73" s="99" t="s">
        <v>302</v>
      </c>
      <c r="O73" s="175" t="s">
        <v>8</v>
      </c>
      <c r="P73" s="100" t="s">
        <v>44</v>
      </c>
    </row>
    <row r="74" spans="1:16" ht="45" x14ac:dyDescent="0.25">
      <c r="A74" s="174">
        <v>42035</v>
      </c>
      <c r="B74" s="103">
        <v>8574459</v>
      </c>
      <c r="C74" s="104" t="s">
        <v>348</v>
      </c>
      <c r="D74" s="103" t="s">
        <v>254</v>
      </c>
      <c r="E74" s="105">
        <v>42031</v>
      </c>
      <c r="F74" s="105">
        <v>42017</v>
      </c>
      <c r="G74" s="106">
        <v>305050</v>
      </c>
      <c r="H74" s="106">
        <v>245000</v>
      </c>
      <c r="I74" s="106">
        <v>208250</v>
      </c>
      <c r="J74" s="48">
        <v>498394.8</v>
      </c>
      <c r="K74" s="48">
        <v>290144.8</v>
      </c>
      <c r="L74" s="103" t="s">
        <v>77</v>
      </c>
      <c r="M74" s="103" t="s">
        <v>43</v>
      </c>
      <c r="N74" s="99" t="s">
        <v>302</v>
      </c>
      <c r="O74" s="175" t="s">
        <v>8</v>
      </c>
      <c r="P74" s="100" t="s">
        <v>44</v>
      </c>
    </row>
    <row r="75" spans="1:16" ht="45" x14ac:dyDescent="0.25">
      <c r="A75" s="174">
        <v>42035</v>
      </c>
      <c r="B75" s="103">
        <v>8574483</v>
      </c>
      <c r="C75" s="104" t="s">
        <v>349</v>
      </c>
      <c r="D75" s="103" t="s">
        <v>254</v>
      </c>
      <c r="E75" s="105">
        <v>42011</v>
      </c>
      <c r="F75" s="105">
        <v>41997</v>
      </c>
      <c r="G75" s="106">
        <v>326869.55</v>
      </c>
      <c r="H75" s="106">
        <v>290000</v>
      </c>
      <c r="I75" s="106">
        <v>246500</v>
      </c>
      <c r="J75" s="48">
        <v>457045.43</v>
      </c>
      <c r="K75" s="48">
        <v>210545.43</v>
      </c>
      <c r="L75" s="103" t="s">
        <v>77</v>
      </c>
      <c r="M75" s="103" t="s">
        <v>43</v>
      </c>
      <c r="N75" s="99" t="s">
        <v>302</v>
      </c>
      <c r="O75" s="175" t="s">
        <v>8</v>
      </c>
      <c r="P75" s="100" t="s">
        <v>44</v>
      </c>
    </row>
    <row r="76" spans="1:16" ht="45" x14ac:dyDescent="0.25">
      <c r="A76" s="174">
        <v>42035</v>
      </c>
      <c r="B76" s="103">
        <v>8576053</v>
      </c>
      <c r="C76" s="104" t="s">
        <v>350</v>
      </c>
      <c r="D76" s="103" t="s">
        <v>254</v>
      </c>
      <c r="E76" s="105">
        <v>42024</v>
      </c>
      <c r="F76" s="105">
        <v>42010</v>
      </c>
      <c r="G76" s="106">
        <v>214010.48</v>
      </c>
      <c r="H76" s="106">
        <v>205000</v>
      </c>
      <c r="I76" s="106">
        <v>174250</v>
      </c>
      <c r="J76" s="48">
        <v>290206.84000000003</v>
      </c>
      <c r="K76" s="48">
        <v>115956.84</v>
      </c>
      <c r="L76" s="103" t="s">
        <v>77</v>
      </c>
      <c r="M76" s="103" t="s">
        <v>43</v>
      </c>
      <c r="N76" s="99" t="s">
        <v>302</v>
      </c>
      <c r="O76" s="175" t="s">
        <v>8</v>
      </c>
      <c r="P76" s="100" t="s">
        <v>44</v>
      </c>
    </row>
    <row r="77" spans="1:16" ht="45" x14ac:dyDescent="0.25">
      <c r="A77" s="174">
        <v>42035</v>
      </c>
      <c r="B77" s="103">
        <v>8576798</v>
      </c>
      <c r="C77" s="104" t="s">
        <v>351</v>
      </c>
      <c r="D77" s="103" t="s">
        <v>254</v>
      </c>
      <c r="E77" s="105">
        <v>42009</v>
      </c>
      <c r="F77" s="105">
        <v>41995</v>
      </c>
      <c r="G77" s="106">
        <v>152657.82</v>
      </c>
      <c r="H77" s="106">
        <v>153000</v>
      </c>
      <c r="I77" s="106">
        <v>130050</v>
      </c>
      <c r="J77" s="48">
        <v>192520.4</v>
      </c>
      <c r="K77" s="48">
        <v>62470.400000000001</v>
      </c>
      <c r="L77" s="103" t="s">
        <v>77</v>
      </c>
      <c r="M77" s="103" t="s">
        <v>43</v>
      </c>
      <c r="N77" s="99" t="s">
        <v>302</v>
      </c>
      <c r="O77" s="175" t="s">
        <v>8</v>
      </c>
      <c r="P77" s="100" t="s">
        <v>44</v>
      </c>
    </row>
    <row r="78" spans="1:16" ht="45" x14ac:dyDescent="0.25">
      <c r="A78" s="174">
        <v>42035</v>
      </c>
      <c r="B78" s="103">
        <v>8542359</v>
      </c>
      <c r="C78" s="104" t="s">
        <v>352</v>
      </c>
      <c r="D78" s="103" t="s">
        <v>253</v>
      </c>
      <c r="E78" s="105">
        <v>42010</v>
      </c>
      <c r="F78" s="105">
        <v>41932</v>
      </c>
      <c r="G78" s="106">
        <v>296044.7</v>
      </c>
      <c r="H78" s="106">
        <v>102000</v>
      </c>
      <c r="I78" s="106">
        <v>86700</v>
      </c>
      <c r="J78" s="48">
        <v>349026.75</v>
      </c>
      <c r="K78" s="48">
        <v>262326.75</v>
      </c>
      <c r="L78" s="103" t="s">
        <v>77</v>
      </c>
      <c r="M78" s="103" t="s">
        <v>43</v>
      </c>
      <c r="N78" s="99" t="s">
        <v>302</v>
      </c>
      <c r="O78" s="175" t="s">
        <v>8</v>
      </c>
      <c r="P78" s="100" t="s">
        <v>44</v>
      </c>
    </row>
    <row r="79" spans="1:16" ht="45" x14ac:dyDescent="0.25">
      <c r="A79" s="174">
        <v>42035</v>
      </c>
      <c r="B79" s="103">
        <v>8542695</v>
      </c>
      <c r="C79" s="104" t="s">
        <v>353</v>
      </c>
      <c r="D79" s="103" t="s">
        <v>253</v>
      </c>
      <c r="E79" s="105">
        <v>42012</v>
      </c>
      <c r="F79" s="105">
        <v>41999</v>
      </c>
      <c r="G79" s="106">
        <v>263984.36</v>
      </c>
      <c r="H79" s="106">
        <v>110000</v>
      </c>
      <c r="I79" s="106">
        <v>93500</v>
      </c>
      <c r="J79" s="48">
        <v>331140.3</v>
      </c>
      <c r="K79" s="48">
        <v>237640.3</v>
      </c>
      <c r="L79" s="103" t="s">
        <v>77</v>
      </c>
      <c r="M79" s="103" t="s">
        <v>43</v>
      </c>
      <c r="N79" s="99" t="s">
        <v>302</v>
      </c>
      <c r="O79" s="175" t="s">
        <v>8</v>
      </c>
      <c r="P79" s="100" t="s">
        <v>44</v>
      </c>
    </row>
    <row r="80" spans="1:16" ht="45" x14ac:dyDescent="0.25">
      <c r="A80" s="174">
        <v>42035</v>
      </c>
      <c r="B80" s="103">
        <v>8548235</v>
      </c>
      <c r="C80" s="104" t="s">
        <v>354</v>
      </c>
      <c r="D80" s="103" t="s">
        <v>253</v>
      </c>
      <c r="E80" s="105">
        <v>42033</v>
      </c>
      <c r="F80" s="105">
        <v>42020</v>
      </c>
      <c r="G80" s="106">
        <v>175293.23</v>
      </c>
      <c r="H80" s="106">
        <v>147000</v>
      </c>
      <c r="I80" s="106">
        <v>124950</v>
      </c>
      <c r="J80" s="48">
        <v>210008.45</v>
      </c>
      <c r="K80" s="48">
        <v>85058.45</v>
      </c>
      <c r="L80" s="103" t="s">
        <v>77</v>
      </c>
      <c r="M80" s="103" t="s">
        <v>43</v>
      </c>
      <c r="N80" s="99" t="s">
        <v>302</v>
      </c>
      <c r="O80" s="175" t="s">
        <v>8</v>
      </c>
      <c r="P80" s="100" t="s">
        <v>44</v>
      </c>
    </row>
    <row r="81" spans="1:16" ht="45" x14ac:dyDescent="0.25">
      <c r="A81" s="174">
        <v>42035</v>
      </c>
      <c r="B81" s="103">
        <v>8548333</v>
      </c>
      <c r="C81" s="104" t="s">
        <v>355</v>
      </c>
      <c r="D81" s="103" t="s">
        <v>253</v>
      </c>
      <c r="E81" s="105">
        <v>42009</v>
      </c>
      <c r="F81" s="105">
        <v>41995</v>
      </c>
      <c r="G81" s="106">
        <v>446648.31</v>
      </c>
      <c r="H81" s="106">
        <v>180000</v>
      </c>
      <c r="I81" s="106">
        <v>153000</v>
      </c>
      <c r="J81" s="48">
        <v>459975.73</v>
      </c>
      <c r="K81" s="48">
        <v>306975.73</v>
      </c>
      <c r="L81" s="103" t="s">
        <v>77</v>
      </c>
      <c r="M81" s="103" t="s">
        <v>43</v>
      </c>
      <c r="N81" s="99" t="s">
        <v>302</v>
      </c>
      <c r="O81" s="175" t="s">
        <v>8</v>
      </c>
      <c r="P81" s="100" t="s">
        <v>44</v>
      </c>
    </row>
    <row r="82" spans="1:16" ht="45" x14ac:dyDescent="0.25">
      <c r="A82" s="174">
        <v>42035</v>
      </c>
      <c r="B82" s="103">
        <v>8551218</v>
      </c>
      <c r="C82" s="104" t="s">
        <v>356</v>
      </c>
      <c r="D82" s="103" t="s">
        <v>253</v>
      </c>
      <c r="E82" s="105">
        <v>42025</v>
      </c>
      <c r="F82" s="105">
        <v>42011</v>
      </c>
      <c r="G82" s="106">
        <v>293722.38</v>
      </c>
      <c r="H82" s="106">
        <v>375000</v>
      </c>
      <c r="I82" s="106">
        <v>318750</v>
      </c>
      <c r="J82" s="48">
        <v>409322.35</v>
      </c>
      <c r="K82" s="48">
        <v>90572.35</v>
      </c>
      <c r="L82" s="103" t="s">
        <v>77</v>
      </c>
      <c r="M82" s="103" t="s">
        <v>43</v>
      </c>
      <c r="N82" s="99" t="s">
        <v>302</v>
      </c>
      <c r="O82" s="175" t="s">
        <v>8</v>
      </c>
      <c r="P82" s="100" t="s">
        <v>44</v>
      </c>
    </row>
    <row r="83" spans="1:16" ht="45" x14ac:dyDescent="0.25">
      <c r="A83" s="174">
        <v>42035</v>
      </c>
      <c r="B83" s="103">
        <v>8560114</v>
      </c>
      <c r="C83" s="104" t="s">
        <v>357</v>
      </c>
      <c r="D83" s="103" t="s">
        <v>253</v>
      </c>
      <c r="E83" s="105">
        <v>42012</v>
      </c>
      <c r="F83" s="105">
        <v>41999</v>
      </c>
      <c r="G83" s="106">
        <v>382797.58</v>
      </c>
      <c r="H83" s="106">
        <v>210000</v>
      </c>
      <c r="I83" s="106">
        <v>178500</v>
      </c>
      <c r="J83" s="48">
        <v>419680.84</v>
      </c>
      <c r="K83" s="48">
        <v>241180.84</v>
      </c>
      <c r="L83" s="103" t="s">
        <v>77</v>
      </c>
      <c r="M83" s="103" t="s">
        <v>43</v>
      </c>
      <c r="N83" s="99" t="s">
        <v>302</v>
      </c>
      <c r="O83" s="175" t="s">
        <v>8</v>
      </c>
      <c r="P83" s="100" t="s">
        <v>44</v>
      </c>
    </row>
    <row r="84" spans="1:16" ht="90" x14ac:dyDescent="0.25">
      <c r="A84" s="174">
        <v>42035</v>
      </c>
      <c r="B84" s="103">
        <v>8562286</v>
      </c>
      <c r="C84" s="104" t="s">
        <v>358</v>
      </c>
      <c r="D84" s="103" t="s">
        <v>253</v>
      </c>
      <c r="E84" s="105">
        <v>42025</v>
      </c>
      <c r="F84" s="105">
        <v>42011</v>
      </c>
      <c r="G84" s="106">
        <v>429999.34</v>
      </c>
      <c r="H84" s="106">
        <v>290000</v>
      </c>
      <c r="I84" s="106">
        <v>246500</v>
      </c>
      <c r="J84" s="48">
        <v>535282.68999999994</v>
      </c>
      <c r="K84" s="48">
        <v>288782.69</v>
      </c>
      <c r="L84" s="103" t="s">
        <v>77</v>
      </c>
      <c r="M84" s="103" t="s">
        <v>43</v>
      </c>
      <c r="N84" s="98" t="s">
        <v>359</v>
      </c>
      <c r="O84" s="177" t="s">
        <v>360</v>
      </c>
      <c r="P84" s="100" t="s">
        <v>44</v>
      </c>
    </row>
    <row r="85" spans="1:16" ht="45" x14ac:dyDescent="0.25">
      <c r="A85" s="174">
        <v>42063</v>
      </c>
      <c r="B85" s="103">
        <v>8572588</v>
      </c>
      <c r="C85" s="104" t="s">
        <v>498</v>
      </c>
      <c r="D85" s="103" t="s">
        <v>255</v>
      </c>
      <c r="E85" s="105">
        <v>42060</v>
      </c>
      <c r="F85" s="105">
        <v>42046</v>
      </c>
      <c r="G85" s="106">
        <v>210116.84</v>
      </c>
      <c r="H85" s="106">
        <v>99000</v>
      </c>
      <c r="I85" s="106">
        <v>84150</v>
      </c>
      <c r="J85" s="48">
        <v>255205.15</v>
      </c>
      <c r="K85" s="48">
        <v>171055.15</v>
      </c>
      <c r="L85" s="103" t="s">
        <v>77</v>
      </c>
      <c r="M85" s="103" t="s">
        <v>43</v>
      </c>
      <c r="N85" s="98" t="s">
        <v>302</v>
      </c>
      <c r="O85" s="177" t="s">
        <v>8</v>
      </c>
      <c r="P85" s="100" t="s">
        <v>44</v>
      </c>
    </row>
    <row r="86" spans="1:16" ht="45" x14ac:dyDescent="0.25">
      <c r="A86" s="174">
        <v>42063</v>
      </c>
      <c r="B86" s="103">
        <v>8554561</v>
      </c>
      <c r="C86" s="104" t="s">
        <v>499</v>
      </c>
      <c r="D86" s="103" t="s">
        <v>253</v>
      </c>
      <c r="E86" s="105">
        <v>42059</v>
      </c>
      <c r="F86" s="105">
        <v>42047</v>
      </c>
      <c r="G86" s="106">
        <v>348214.19</v>
      </c>
      <c r="H86" s="106">
        <v>350000</v>
      </c>
      <c r="I86" s="106">
        <v>297500</v>
      </c>
      <c r="J86" s="48">
        <v>509443.67</v>
      </c>
      <c r="K86" s="48">
        <v>211943.67</v>
      </c>
      <c r="L86" s="103" t="s">
        <v>77</v>
      </c>
      <c r="M86" s="103" t="s">
        <v>43</v>
      </c>
      <c r="N86" s="98" t="s">
        <v>302</v>
      </c>
      <c r="O86" s="177" t="s">
        <v>8</v>
      </c>
      <c r="P86" s="100" t="s">
        <v>44</v>
      </c>
    </row>
    <row r="87" spans="1:16" ht="45" x14ac:dyDescent="0.25">
      <c r="A87" s="174">
        <v>42063</v>
      </c>
      <c r="B87" s="103">
        <v>8574939</v>
      </c>
      <c r="C87" s="104" t="s">
        <v>500</v>
      </c>
      <c r="D87" s="103" t="s">
        <v>254</v>
      </c>
      <c r="E87" s="105">
        <v>42060</v>
      </c>
      <c r="F87" s="105">
        <v>42046</v>
      </c>
      <c r="G87" s="106">
        <v>276422.06</v>
      </c>
      <c r="H87" s="106">
        <v>135000</v>
      </c>
      <c r="I87" s="106">
        <v>114750</v>
      </c>
      <c r="J87" s="48">
        <v>400973.02</v>
      </c>
      <c r="K87" s="48">
        <v>286223.02</v>
      </c>
      <c r="L87" s="103" t="s">
        <v>77</v>
      </c>
      <c r="M87" s="103" t="s">
        <v>43</v>
      </c>
      <c r="N87" s="98" t="s">
        <v>302</v>
      </c>
      <c r="O87" s="177" t="s">
        <v>8</v>
      </c>
      <c r="P87" s="100" t="s">
        <v>44</v>
      </c>
    </row>
    <row r="88" spans="1:16" ht="45" x14ac:dyDescent="0.25">
      <c r="A88" s="174">
        <v>42063</v>
      </c>
      <c r="B88" s="103">
        <v>8572024</v>
      </c>
      <c r="C88" s="104" t="s">
        <v>501</v>
      </c>
      <c r="D88" s="103" t="s">
        <v>255</v>
      </c>
      <c r="E88" s="105">
        <v>42053</v>
      </c>
      <c r="F88" s="105">
        <v>42046</v>
      </c>
      <c r="G88" s="106">
        <v>197889.69</v>
      </c>
      <c r="H88" s="106">
        <v>71000</v>
      </c>
      <c r="I88" s="106">
        <v>60350</v>
      </c>
      <c r="J88" s="48">
        <v>283026.21000000002</v>
      </c>
      <c r="K88" s="48">
        <v>222676.21</v>
      </c>
      <c r="L88" s="103" t="s">
        <v>77</v>
      </c>
      <c r="M88" s="103" t="s">
        <v>43</v>
      </c>
      <c r="N88" s="98" t="s">
        <v>302</v>
      </c>
      <c r="O88" s="177" t="s">
        <v>8</v>
      </c>
      <c r="P88" s="100" t="s">
        <v>44</v>
      </c>
    </row>
    <row r="89" spans="1:16" ht="30" x14ac:dyDescent="0.25">
      <c r="A89" s="174">
        <v>42063</v>
      </c>
      <c r="B89" s="103">
        <v>8577097</v>
      </c>
      <c r="C89" s="104" t="s">
        <v>502</v>
      </c>
      <c r="D89" s="103" t="s">
        <v>254</v>
      </c>
      <c r="E89" s="105">
        <v>42040</v>
      </c>
      <c r="F89" s="105">
        <v>42026</v>
      </c>
      <c r="G89" s="106">
        <v>167460.97</v>
      </c>
      <c r="H89" s="106">
        <v>235000</v>
      </c>
      <c r="I89" s="106">
        <v>199750</v>
      </c>
      <c r="J89" s="48">
        <v>184893.16</v>
      </c>
      <c r="K89" s="48">
        <v>-14856.84</v>
      </c>
      <c r="L89" s="103" t="s">
        <v>77</v>
      </c>
      <c r="M89" s="103" t="s">
        <v>43</v>
      </c>
      <c r="N89" s="98" t="s">
        <v>78</v>
      </c>
      <c r="O89" s="177" t="s">
        <v>8</v>
      </c>
      <c r="P89" s="100" t="s">
        <v>44</v>
      </c>
    </row>
    <row r="90" spans="1:16" ht="30" x14ac:dyDescent="0.25">
      <c r="A90" s="174">
        <v>42063</v>
      </c>
      <c r="B90" s="103">
        <v>8558607</v>
      </c>
      <c r="C90" s="104" t="s">
        <v>503</v>
      </c>
      <c r="D90" s="103" t="s">
        <v>253</v>
      </c>
      <c r="E90" s="105">
        <v>42046</v>
      </c>
      <c r="F90" s="105">
        <v>42033</v>
      </c>
      <c r="G90" s="106">
        <v>207793.29</v>
      </c>
      <c r="H90" s="106">
        <v>485000</v>
      </c>
      <c r="I90" s="106">
        <v>412250</v>
      </c>
      <c r="J90" s="48">
        <v>312845.51</v>
      </c>
      <c r="K90" s="48">
        <v>-99404.49</v>
      </c>
      <c r="L90" s="103" t="s">
        <v>77</v>
      </c>
      <c r="M90" s="103" t="s">
        <v>43</v>
      </c>
      <c r="N90" s="98" t="s">
        <v>78</v>
      </c>
      <c r="O90" s="177" t="s">
        <v>8</v>
      </c>
      <c r="P90" s="100" t="s">
        <v>44</v>
      </c>
    </row>
    <row r="91" spans="1:16" ht="45" x14ac:dyDescent="0.25">
      <c r="A91" s="174">
        <v>42063</v>
      </c>
      <c r="B91" s="103">
        <v>8541788</v>
      </c>
      <c r="C91" s="104" t="s">
        <v>504</v>
      </c>
      <c r="D91" s="103" t="s">
        <v>253</v>
      </c>
      <c r="E91" s="105">
        <v>42059</v>
      </c>
      <c r="F91" s="105">
        <v>42047</v>
      </c>
      <c r="G91" s="106">
        <v>318161.17</v>
      </c>
      <c r="H91" s="106">
        <v>270000</v>
      </c>
      <c r="I91" s="106">
        <v>229500</v>
      </c>
      <c r="J91" s="48">
        <v>456675.76</v>
      </c>
      <c r="K91" s="48">
        <v>227175.76</v>
      </c>
      <c r="L91" s="103" t="s">
        <v>77</v>
      </c>
      <c r="M91" s="103" t="s">
        <v>43</v>
      </c>
      <c r="N91" s="98" t="s">
        <v>302</v>
      </c>
      <c r="O91" s="177" t="s">
        <v>8</v>
      </c>
      <c r="P91" s="100" t="s">
        <v>44</v>
      </c>
    </row>
    <row r="92" spans="1:16" ht="45" x14ac:dyDescent="0.25">
      <c r="A92" s="174">
        <v>42063</v>
      </c>
      <c r="B92" s="103">
        <v>8575470</v>
      </c>
      <c r="C92" s="104" t="s">
        <v>505</v>
      </c>
      <c r="D92" s="103" t="s">
        <v>254</v>
      </c>
      <c r="E92" s="105">
        <v>42044</v>
      </c>
      <c r="F92" s="105">
        <v>42030</v>
      </c>
      <c r="G92" s="106">
        <v>198000</v>
      </c>
      <c r="H92" s="106">
        <v>122000</v>
      </c>
      <c r="I92" s="106">
        <v>103700</v>
      </c>
      <c r="J92" s="48">
        <v>277156.99</v>
      </c>
      <c r="K92" s="48">
        <v>173456.99</v>
      </c>
      <c r="L92" s="103" t="s">
        <v>77</v>
      </c>
      <c r="M92" s="103" t="s">
        <v>43</v>
      </c>
      <c r="N92" s="98" t="s">
        <v>302</v>
      </c>
      <c r="O92" s="177" t="s">
        <v>8</v>
      </c>
      <c r="P92" s="100" t="s">
        <v>44</v>
      </c>
    </row>
    <row r="93" spans="1:16" ht="45" x14ac:dyDescent="0.25">
      <c r="A93" s="174">
        <v>42063</v>
      </c>
      <c r="B93" s="103">
        <v>8576638</v>
      </c>
      <c r="C93" s="104" t="s">
        <v>506</v>
      </c>
      <c r="D93" s="103" t="s">
        <v>254</v>
      </c>
      <c r="E93" s="105">
        <v>42053</v>
      </c>
      <c r="F93" s="105">
        <v>42040</v>
      </c>
      <c r="G93" s="106">
        <v>327446.90999999997</v>
      </c>
      <c r="H93" s="106">
        <v>227500</v>
      </c>
      <c r="I93" s="106">
        <v>193375</v>
      </c>
      <c r="J93" s="48">
        <v>403490.41</v>
      </c>
      <c r="K93" s="48">
        <v>210115.41</v>
      </c>
      <c r="L93" s="103" t="s">
        <v>77</v>
      </c>
      <c r="M93" s="103" t="s">
        <v>43</v>
      </c>
      <c r="N93" s="98" t="s">
        <v>302</v>
      </c>
      <c r="O93" s="177" t="s">
        <v>8</v>
      </c>
      <c r="P93" s="100" t="s">
        <v>44</v>
      </c>
    </row>
    <row r="94" spans="1:16" ht="30" x14ac:dyDescent="0.25">
      <c r="A94" s="174">
        <v>42063</v>
      </c>
      <c r="B94" s="103">
        <v>8581737</v>
      </c>
      <c r="C94" s="104" t="s">
        <v>507</v>
      </c>
      <c r="D94" s="103" t="s">
        <v>255</v>
      </c>
      <c r="E94" s="105">
        <v>42060</v>
      </c>
      <c r="F94" s="105">
        <v>42046</v>
      </c>
      <c r="G94" s="106">
        <v>241094.53</v>
      </c>
      <c r="H94" s="106">
        <v>315000</v>
      </c>
      <c r="I94" s="106">
        <v>267750</v>
      </c>
      <c r="J94" s="48">
        <v>256701.63</v>
      </c>
      <c r="K94" s="48">
        <v>-11048.37</v>
      </c>
      <c r="L94" s="103" t="s">
        <v>77</v>
      </c>
      <c r="M94" s="103" t="s">
        <v>43</v>
      </c>
      <c r="N94" s="98" t="s">
        <v>78</v>
      </c>
      <c r="O94" s="177" t="s">
        <v>8</v>
      </c>
      <c r="P94" s="100" t="s">
        <v>44</v>
      </c>
    </row>
    <row r="95" spans="1:16" ht="45" x14ac:dyDescent="0.25">
      <c r="A95" s="174">
        <v>42063</v>
      </c>
      <c r="B95" s="103">
        <v>8574231</v>
      </c>
      <c r="C95" s="104" t="s">
        <v>508</v>
      </c>
      <c r="D95" s="103" t="s">
        <v>254</v>
      </c>
      <c r="E95" s="105">
        <v>42037</v>
      </c>
      <c r="F95" s="105">
        <v>42024</v>
      </c>
      <c r="G95" s="106">
        <v>245601.34</v>
      </c>
      <c r="H95" s="106">
        <v>102000</v>
      </c>
      <c r="I95" s="106">
        <v>86700</v>
      </c>
      <c r="J95" s="48">
        <v>329032.78999999998</v>
      </c>
      <c r="K95" s="48">
        <v>242332.79</v>
      </c>
      <c r="L95" s="103" t="s">
        <v>77</v>
      </c>
      <c r="M95" s="103" t="s">
        <v>43</v>
      </c>
      <c r="N95" s="98" t="s">
        <v>302</v>
      </c>
      <c r="O95" s="177" t="s">
        <v>8</v>
      </c>
      <c r="P95" s="100" t="s">
        <v>44</v>
      </c>
    </row>
    <row r="96" spans="1:16" ht="45" x14ac:dyDescent="0.25">
      <c r="A96" s="174">
        <v>42063</v>
      </c>
      <c r="B96" s="103">
        <v>8559402</v>
      </c>
      <c r="C96" s="104" t="s">
        <v>509</v>
      </c>
      <c r="D96" s="103" t="s">
        <v>253</v>
      </c>
      <c r="E96" s="105">
        <v>42037</v>
      </c>
      <c r="F96" s="105">
        <v>42024</v>
      </c>
      <c r="G96" s="106">
        <v>183301.98</v>
      </c>
      <c r="H96" s="106">
        <v>255000</v>
      </c>
      <c r="I96" s="106">
        <v>216750</v>
      </c>
      <c r="J96" s="48">
        <v>244894.39</v>
      </c>
      <c r="K96" s="48">
        <v>28144.39</v>
      </c>
      <c r="L96" s="103" t="s">
        <v>77</v>
      </c>
      <c r="M96" s="103" t="s">
        <v>43</v>
      </c>
      <c r="N96" s="98" t="s">
        <v>302</v>
      </c>
      <c r="O96" s="177" t="s">
        <v>8</v>
      </c>
      <c r="P96" s="100" t="s">
        <v>44</v>
      </c>
    </row>
    <row r="97" spans="1:16" ht="45" x14ac:dyDescent="0.25">
      <c r="A97" s="174">
        <v>42063</v>
      </c>
      <c r="B97" s="103">
        <v>8575471</v>
      </c>
      <c r="C97" s="104" t="s">
        <v>510</v>
      </c>
      <c r="D97" s="103" t="s">
        <v>254</v>
      </c>
      <c r="E97" s="105">
        <v>42044</v>
      </c>
      <c r="F97" s="105">
        <v>42030</v>
      </c>
      <c r="G97" s="106">
        <v>388969.47</v>
      </c>
      <c r="H97" s="106">
        <v>355000</v>
      </c>
      <c r="I97" s="106">
        <v>301750</v>
      </c>
      <c r="J97" s="48">
        <v>434013.41</v>
      </c>
      <c r="K97" s="48">
        <v>132263.41</v>
      </c>
      <c r="L97" s="103" t="s">
        <v>77</v>
      </c>
      <c r="M97" s="103" t="s">
        <v>43</v>
      </c>
      <c r="N97" s="98" t="s">
        <v>302</v>
      </c>
      <c r="O97" s="177" t="s">
        <v>8</v>
      </c>
      <c r="P97" s="100" t="s">
        <v>44</v>
      </c>
    </row>
    <row r="98" spans="1:16" ht="45" x14ac:dyDescent="0.25">
      <c r="A98" s="174">
        <v>42063</v>
      </c>
      <c r="B98" s="103">
        <v>8536561</v>
      </c>
      <c r="C98" s="104" t="s">
        <v>511</v>
      </c>
      <c r="D98" s="103" t="s">
        <v>253</v>
      </c>
      <c r="E98" s="105">
        <v>42046</v>
      </c>
      <c r="F98" s="105">
        <v>42032</v>
      </c>
      <c r="G98" s="106">
        <v>337392.84</v>
      </c>
      <c r="H98" s="106">
        <v>300000</v>
      </c>
      <c r="I98" s="106">
        <v>255000</v>
      </c>
      <c r="J98" s="48">
        <v>472644.53</v>
      </c>
      <c r="K98" s="48">
        <v>217644.53</v>
      </c>
      <c r="L98" s="103" t="s">
        <v>77</v>
      </c>
      <c r="M98" s="103" t="s">
        <v>43</v>
      </c>
      <c r="N98" s="98" t="s">
        <v>302</v>
      </c>
      <c r="O98" s="177" t="s">
        <v>8</v>
      </c>
      <c r="P98" s="100" t="s">
        <v>44</v>
      </c>
    </row>
    <row r="99" spans="1:16" ht="45" x14ac:dyDescent="0.25">
      <c r="A99" s="174">
        <v>42063</v>
      </c>
      <c r="B99" s="103">
        <v>8555784</v>
      </c>
      <c r="C99" s="104" t="s">
        <v>512</v>
      </c>
      <c r="D99" s="103" t="s">
        <v>253</v>
      </c>
      <c r="E99" s="105">
        <v>42053</v>
      </c>
      <c r="F99" s="105">
        <v>42040</v>
      </c>
      <c r="G99" s="106">
        <v>181030.12</v>
      </c>
      <c r="H99" s="106">
        <v>162500</v>
      </c>
      <c r="I99" s="106">
        <v>138125</v>
      </c>
      <c r="J99" s="48">
        <v>257629.21</v>
      </c>
      <c r="K99" s="48">
        <v>119504.21</v>
      </c>
      <c r="L99" s="103" t="s">
        <v>77</v>
      </c>
      <c r="M99" s="103" t="s">
        <v>43</v>
      </c>
      <c r="N99" s="98" t="s">
        <v>302</v>
      </c>
      <c r="O99" s="177" t="s">
        <v>8</v>
      </c>
      <c r="P99" s="100" t="s">
        <v>44</v>
      </c>
    </row>
    <row r="100" spans="1:16" ht="45" x14ac:dyDescent="0.25">
      <c r="A100" s="174">
        <v>42063</v>
      </c>
      <c r="B100" s="103">
        <v>8573248</v>
      </c>
      <c r="C100" s="104" t="s">
        <v>513</v>
      </c>
      <c r="D100" s="103" t="s">
        <v>254</v>
      </c>
      <c r="E100" s="105">
        <v>42046</v>
      </c>
      <c r="F100" s="105">
        <v>42032</v>
      </c>
      <c r="G100" s="106">
        <v>188204.89</v>
      </c>
      <c r="H100" s="106">
        <v>113000</v>
      </c>
      <c r="I100" s="106">
        <v>96050</v>
      </c>
      <c r="J100" s="48">
        <v>221600.93</v>
      </c>
      <c r="K100" s="48">
        <v>125550.93</v>
      </c>
      <c r="L100" s="103" t="s">
        <v>77</v>
      </c>
      <c r="M100" s="103" t="s">
        <v>43</v>
      </c>
      <c r="N100" s="98" t="s">
        <v>302</v>
      </c>
      <c r="O100" s="177" t="s">
        <v>8</v>
      </c>
      <c r="P100" s="100" t="s">
        <v>44</v>
      </c>
    </row>
    <row r="101" spans="1:16" ht="45" x14ac:dyDescent="0.25">
      <c r="A101" s="174">
        <v>42063</v>
      </c>
      <c r="B101" s="103">
        <v>8578180</v>
      </c>
      <c r="C101" s="104" t="s">
        <v>514</v>
      </c>
      <c r="D101" s="103" t="s">
        <v>254</v>
      </c>
      <c r="E101" s="105">
        <v>42059</v>
      </c>
      <c r="F101" s="105">
        <v>42047</v>
      </c>
      <c r="G101" s="106">
        <v>191900</v>
      </c>
      <c r="H101" s="106">
        <v>44000</v>
      </c>
      <c r="I101" s="106">
        <v>37400</v>
      </c>
      <c r="J101" s="48">
        <v>297506.45</v>
      </c>
      <c r="K101" s="48">
        <v>260106.45</v>
      </c>
      <c r="L101" s="103" t="s">
        <v>77</v>
      </c>
      <c r="M101" s="103" t="s">
        <v>43</v>
      </c>
      <c r="N101" s="98" t="s">
        <v>302</v>
      </c>
      <c r="O101" s="177" t="s">
        <v>8</v>
      </c>
      <c r="P101" s="100" t="s">
        <v>44</v>
      </c>
    </row>
    <row r="102" spans="1:16" ht="45" x14ac:dyDescent="0.25">
      <c r="A102" s="174">
        <v>42094</v>
      </c>
      <c r="B102" s="103">
        <v>8561967</v>
      </c>
      <c r="C102" s="104">
        <v>14960355</v>
      </c>
      <c r="D102" s="103" t="s">
        <v>253</v>
      </c>
      <c r="E102" s="105">
        <v>42066</v>
      </c>
      <c r="F102" s="105">
        <v>42059</v>
      </c>
      <c r="G102" s="106">
        <v>183045.01</v>
      </c>
      <c r="H102" s="106">
        <v>155000</v>
      </c>
      <c r="I102" s="106">
        <v>131750</v>
      </c>
      <c r="J102" s="48">
        <v>247139.64</v>
      </c>
      <c r="K102" s="48">
        <v>115389.64</v>
      </c>
      <c r="L102" s="103" t="s">
        <v>77</v>
      </c>
      <c r="M102" s="103" t="s">
        <v>43</v>
      </c>
      <c r="N102" s="98" t="s">
        <v>302</v>
      </c>
      <c r="O102" s="177" t="s">
        <v>8</v>
      </c>
      <c r="P102" s="100" t="s">
        <v>44</v>
      </c>
    </row>
    <row r="103" spans="1:16" ht="45" x14ac:dyDescent="0.25">
      <c r="A103" s="174">
        <v>42094</v>
      </c>
      <c r="B103" s="103">
        <v>8577325</v>
      </c>
      <c r="C103" s="104">
        <v>15334998</v>
      </c>
      <c r="D103" s="103" t="s">
        <v>254</v>
      </c>
      <c r="E103" s="105">
        <v>42067</v>
      </c>
      <c r="F103" s="105">
        <v>42053</v>
      </c>
      <c r="G103" s="106">
        <v>167899.09</v>
      </c>
      <c r="H103" s="106">
        <v>46000</v>
      </c>
      <c r="I103" s="106">
        <v>39100</v>
      </c>
      <c r="J103" s="48">
        <v>222647.72</v>
      </c>
      <c r="K103" s="48">
        <v>183547.72</v>
      </c>
      <c r="L103" s="103" t="s">
        <v>77</v>
      </c>
      <c r="M103" s="103" t="s">
        <v>43</v>
      </c>
      <c r="N103" s="98" t="s">
        <v>302</v>
      </c>
      <c r="O103" s="177" t="s">
        <v>8</v>
      </c>
      <c r="P103" s="100" t="s">
        <v>44</v>
      </c>
    </row>
    <row r="104" spans="1:16" ht="45" x14ac:dyDescent="0.25">
      <c r="A104" s="174">
        <v>42094</v>
      </c>
      <c r="B104" s="103">
        <v>8565566</v>
      </c>
      <c r="C104" s="104">
        <v>15316284</v>
      </c>
      <c r="D104" s="103" t="s">
        <v>253</v>
      </c>
      <c r="E104" s="105">
        <v>42080</v>
      </c>
      <c r="F104" s="105">
        <v>42066</v>
      </c>
      <c r="G104" s="106">
        <v>232036.73</v>
      </c>
      <c r="H104" s="106">
        <v>144000</v>
      </c>
      <c r="I104" s="106">
        <v>122400</v>
      </c>
      <c r="J104" s="48">
        <v>349388.34</v>
      </c>
      <c r="K104" s="48">
        <v>226988.34</v>
      </c>
      <c r="L104" s="103" t="s">
        <v>77</v>
      </c>
      <c r="M104" s="103" t="s">
        <v>43</v>
      </c>
      <c r="N104" s="98" t="s">
        <v>302</v>
      </c>
      <c r="O104" s="177" t="s">
        <v>8</v>
      </c>
      <c r="P104" s="100" t="s">
        <v>44</v>
      </c>
    </row>
    <row r="105" spans="1:16" ht="45" x14ac:dyDescent="0.25">
      <c r="A105" s="174">
        <v>42094</v>
      </c>
      <c r="B105" s="103">
        <v>8563586</v>
      </c>
      <c r="C105" s="104">
        <v>15364896</v>
      </c>
      <c r="D105" s="103" t="s">
        <v>253</v>
      </c>
      <c r="E105" s="105">
        <v>42082</v>
      </c>
      <c r="F105" s="105">
        <v>42068</v>
      </c>
      <c r="G105" s="106">
        <v>211246.61</v>
      </c>
      <c r="H105" s="106">
        <v>139000</v>
      </c>
      <c r="I105" s="106">
        <v>118150</v>
      </c>
      <c r="J105" s="48">
        <v>287733.71000000002</v>
      </c>
      <c r="K105" s="48">
        <v>169583.71</v>
      </c>
      <c r="L105" s="103" t="s">
        <v>77</v>
      </c>
      <c r="M105" s="103" t="s">
        <v>43</v>
      </c>
      <c r="N105" s="98" t="s">
        <v>302</v>
      </c>
      <c r="O105" s="177" t="s">
        <v>8</v>
      </c>
      <c r="P105" s="100" t="s">
        <v>44</v>
      </c>
    </row>
    <row r="106" spans="1:16" ht="45" x14ac:dyDescent="0.25">
      <c r="A106" s="174">
        <v>42094</v>
      </c>
      <c r="B106" s="103">
        <v>8547751</v>
      </c>
      <c r="C106" s="104">
        <v>15624257</v>
      </c>
      <c r="D106" s="103" t="s">
        <v>253</v>
      </c>
      <c r="E106" s="105">
        <v>42089</v>
      </c>
      <c r="F106" s="105">
        <v>42076</v>
      </c>
      <c r="G106" s="106">
        <v>163108.87</v>
      </c>
      <c r="H106" s="106">
        <v>85000</v>
      </c>
      <c r="I106" s="106">
        <v>72250</v>
      </c>
      <c r="J106" s="48">
        <v>266305.81</v>
      </c>
      <c r="K106" s="48">
        <v>194055.81</v>
      </c>
      <c r="L106" s="103" t="s">
        <v>77</v>
      </c>
      <c r="M106" s="103" t="s">
        <v>43</v>
      </c>
      <c r="N106" s="98" t="s">
        <v>302</v>
      </c>
      <c r="O106" s="177" t="s">
        <v>8</v>
      </c>
      <c r="P106" s="100" t="s">
        <v>44</v>
      </c>
    </row>
    <row r="107" spans="1:16" ht="45" x14ac:dyDescent="0.25">
      <c r="A107" s="174">
        <v>42094</v>
      </c>
      <c r="B107" s="103">
        <v>8546565</v>
      </c>
      <c r="C107" s="104">
        <v>16321523</v>
      </c>
      <c r="D107" s="103" t="s">
        <v>253</v>
      </c>
      <c r="E107" s="105">
        <v>42089</v>
      </c>
      <c r="F107" s="105">
        <v>42076</v>
      </c>
      <c r="G107" s="106">
        <v>233762.89</v>
      </c>
      <c r="H107" s="106">
        <v>172000</v>
      </c>
      <c r="I107" s="106">
        <v>146200</v>
      </c>
      <c r="J107" s="48">
        <v>350643.7</v>
      </c>
      <c r="K107" s="48">
        <v>204443.7</v>
      </c>
      <c r="L107" s="103" t="s">
        <v>77</v>
      </c>
      <c r="M107" s="103" t="s">
        <v>43</v>
      </c>
      <c r="N107" s="98" t="s">
        <v>302</v>
      </c>
      <c r="O107" s="177" t="s">
        <v>8</v>
      </c>
      <c r="P107" s="100" t="s">
        <v>44</v>
      </c>
    </row>
    <row r="108" spans="1:16" ht="45" x14ac:dyDescent="0.25">
      <c r="A108" s="174">
        <v>42094</v>
      </c>
      <c r="B108" s="103">
        <v>8570179</v>
      </c>
      <c r="C108" s="104">
        <v>15675531</v>
      </c>
      <c r="D108" s="103" t="s">
        <v>255</v>
      </c>
      <c r="E108" s="105">
        <v>42081</v>
      </c>
      <c r="F108" s="105">
        <v>41938</v>
      </c>
      <c r="G108" s="106">
        <v>354147.73</v>
      </c>
      <c r="H108" s="106">
        <v>320000</v>
      </c>
      <c r="I108" s="106">
        <v>272000</v>
      </c>
      <c r="J108" s="48">
        <v>520699.34</v>
      </c>
      <c r="K108" s="48">
        <v>248699.34</v>
      </c>
      <c r="L108" s="103" t="s">
        <v>77</v>
      </c>
      <c r="M108" s="103" t="s">
        <v>43</v>
      </c>
      <c r="N108" s="98" t="s">
        <v>302</v>
      </c>
      <c r="O108" s="177" t="s">
        <v>8</v>
      </c>
      <c r="P108" s="100" t="s">
        <v>44</v>
      </c>
    </row>
    <row r="109" spans="1:16" ht="45" x14ac:dyDescent="0.25">
      <c r="A109" s="174">
        <v>42094</v>
      </c>
      <c r="B109" s="103">
        <v>8579273</v>
      </c>
      <c r="C109" s="104">
        <v>17211442</v>
      </c>
      <c r="D109" s="103" t="s">
        <v>251</v>
      </c>
      <c r="E109" s="105">
        <v>42087</v>
      </c>
      <c r="F109" s="105">
        <v>42073</v>
      </c>
      <c r="G109" s="106">
        <v>233502.46</v>
      </c>
      <c r="H109" s="106">
        <v>128000</v>
      </c>
      <c r="I109" s="106">
        <v>108800</v>
      </c>
      <c r="J109" s="48">
        <v>320530.92</v>
      </c>
      <c r="K109" s="48">
        <v>211730.92</v>
      </c>
      <c r="L109" s="103" t="s">
        <v>77</v>
      </c>
      <c r="M109" s="103" t="s">
        <v>43</v>
      </c>
      <c r="N109" s="98" t="s">
        <v>302</v>
      </c>
      <c r="O109" s="177" t="s">
        <v>8</v>
      </c>
      <c r="P109" s="100" t="s">
        <v>44</v>
      </c>
    </row>
    <row r="110" spans="1:16" ht="45" x14ac:dyDescent="0.25">
      <c r="A110" s="174">
        <v>42094</v>
      </c>
      <c r="B110" s="103">
        <v>8574123</v>
      </c>
      <c r="C110" s="104">
        <v>15253263</v>
      </c>
      <c r="D110" s="103" t="s">
        <v>254</v>
      </c>
      <c r="E110" s="105">
        <v>42065</v>
      </c>
      <c r="F110" s="105">
        <v>42053</v>
      </c>
      <c r="G110" s="106">
        <v>357000</v>
      </c>
      <c r="H110" s="106">
        <v>310000</v>
      </c>
      <c r="I110" s="106">
        <v>263500</v>
      </c>
      <c r="J110" s="48">
        <v>545057.05000000005</v>
      </c>
      <c r="K110" s="48">
        <v>281557.05</v>
      </c>
      <c r="L110" s="103" t="s">
        <v>77</v>
      </c>
      <c r="M110" s="103" t="s">
        <v>43</v>
      </c>
      <c r="N110" s="98" t="s">
        <v>302</v>
      </c>
      <c r="O110" s="177" t="s">
        <v>8</v>
      </c>
      <c r="P110" s="100" t="s">
        <v>44</v>
      </c>
    </row>
    <row r="111" spans="1:16" ht="45" x14ac:dyDescent="0.25">
      <c r="A111" s="174">
        <v>42094</v>
      </c>
      <c r="B111" s="103">
        <v>8564545</v>
      </c>
      <c r="C111" s="104">
        <v>15376387</v>
      </c>
      <c r="D111" s="103" t="s">
        <v>253</v>
      </c>
      <c r="E111" s="105">
        <v>42069</v>
      </c>
      <c r="F111" s="105">
        <v>42026</v>
      </c>
      <c r="G111" s="106">
        <v>204544.56</v>
      </c>
      <c r="H111" s="106">
        <v>145000</v>
      </c>
      <c r="I111" s="106">
        <v>123250</v>
      </c>
      <c r="J111" s="48">
        <v>251130.85</v>
      </c>
      <c r="K111" s="48">
        <v>127880.85</v>
      </c>
      <c r="L111" s="103" t="s">
        <v>77</v>
      </c>
      <c r="M111" s="103" t="s">
        <v>43</v>
      </c>
      <c r="N111" s="98" t="s">
        <v>302</v>
      </c>
      <c r="O111" s="177" t="s">
        <v>8</v>
      </c>
      <c r="P111" s="100" t="s">
        <v>44</v>
      </c>
    </row>
    <row r="112" spans="1:16" ht="30" x14ac:dyDescent="0.25">
      <c r="A112" s="174">
        <v>42094</v>
      </c>
      <c r="B112" s="103">
        <v>8557601</v>
      </c>
      <c r="C112" s="104">
        <v>14885990</v>
      </c>
      <c r="D112" s="103" t="s">
        <v>253</v>
      </c>
      <c r="E112" s="105">
        <v>42082</v>
      </c>
      <c r="F112" s="105">
        <v>42068</v>
      </c>
      <c r="G112" s="106">
        <v>169664.18</v>
      </c>
      <c r="H112" s="106">
        <v>230000</v>
      </c>
      <c r="I112" s="106">
        <v>195500</v>
      </c>
      <c r="J112" s="48">
        <v>193779.34</v>
      </c>
      <c r="K112" s="48">
        <v>-1720.66</v>
      </c>
      <c r="L112" s="103" t="s">
        <v>77</v>
      </c>
      <c r="M112" s="103" t="s">
        <v>43</v>
      </c>
      <c r="N112" s="98" t="s">
        <v>78</v>
      </c>
      <c r="O112" s="177" t="s">
        <v>8</v>
      </c>
      <c r="P112" s="100" t="s">
        <v>44</v>
      </c>
    </row>
    <row r="113" spans="1:16" ht="45" x14ac:dyDescent="0.25">
      <c r="A113" s="174">
        <v>42094</v>
      </c>
      <c r="B113" s="103">
        <v>8578674</v>
      </c>
      <c r="C113" s="104">
        <v>15266638</v>
      </c>
      <c r="D113" s="103" t="s">
        <v>254</v>
      </c>
      <c r="E113" s="105">
        <v>42067</v>
      </c>
      <c r="F113" s="105">
        <v>42053</v>
      </c>
      <c r="G113" s="106">
        <v>273848.83</v>
      </c>
      <c r="H113" s="106">
        <v>130000</v>
      </c>
      <c r="I113" s="106">
        <v>110500</v>
      </c>
      <c r="J113" s="48">
        <v>383533.26</v>
      </c>
      <c r="K113" s="48">
        <v>273033.26</v>
      </c>
      <c r="L113" s="103" t="s">
        <v>77</v>
      </c>
      <c r="M113" s="103" t="s">
        <v>43</v>
      </c>
      <c r="N113" s="98" t="s">
        <v>302</v>
      </c>
      <c r="O113" s="177" t="s">
        <v>8</v>
      </c>
      <c r="P113" s="100" t="s">
        <v>44</v>
      </c>
    </row>
    <row r="114" spans="1:16" ht="45" x14ac:dyDescent="0.25">
      <c r="A114" s="174">
        <v>42094</v>
      </c>
      <c r="B114" s="103">
        <v>8549878</v>
      </c>
      <c r="C114" s="104">
        <v>15367139</v>
      </c>
      <c r="D114" s="103" t="s">
        <v>253</v>
      </c>
      <c r="E114" s="105">
        <v>42075</v>
      </c>
      <c r="F114" s="105">
        <v>42061</v>
      </c>
      <c r="G114" s="106">
        <v>179943.55</v>
      </c>
      <c r="H114" s="106">
        <v>140000</v>
      </c>
      <c r="I114" s="106">
        <v>119000</v>
      </c>
      <c r="J114" s="48">
        <v>257049.7</v>
      </c>
      <c r="K114" s="48">
        <v>138049.70000000001</v>
      </c>
      <c r="L114" s="103" t="s">
        <v>77</v>
      </c>
      <c r="M114" s="103" t="s">
        <v>43</v>
      </c>
      <c r="N114" s="98" t="s">
        <v>302</v>
      </c>
      <c r="O114" s="177" t="s">
        <v>8</v>
      </c>
      <c r="P114" s="100" t="s">
        <v>44</v>
      </c>
    </row>
    <row r="115" spans="1:16" ht="30" x14ac:dyDescent="0.25">
      <c r="A115" s="174">
        <v>42094</v>
      </c>
      <c r="B115" s="103">
        <v>8528403</v>
      </c>
      <c r="C115" s="104">
        <v>16295156</v>
      </c>
      <c r="D115" s="103" t="s">
        <v>252</v>
      </c>
      <c r="E115" s="105">
        <v>42068</v>
      </c>
      <c r="F115" s="105">
        <v>42055</v>
      </c>
      <c r="G115" s="106">
        <v>336312.82</v>
      </c>
      <c r="H115" s="106">
        <v>449000</v>
      </c>
      <c r="I115" s="106">
        <v>381650</v>
      </c>
      <c r="J115" s="48">
        <v>378604.43</v>
      </c>
      <c r="K115" s="48">
        <v>-3045.57</v>
      </c>
      <c r="L115" s="103" t="s">
        <v>77</v>
      </c>
      <c r="M115" s="103" t="s">
        <v>43</v>
      </c>
      <c r="N115" s="98" t="s">
        <v>78</v>
      </c>
      <c r="O115" s="177" t="s">
        <v>8</v>
      </c>
      <c r="P115" s="100" t="s">
        <v>44</v>
      </c>
    </row>
    <row r="116" spans="1:16" ht="45" x14ac:dyDescent="0.25">
      <c r="A116" s="174">
        <v>42094</v>
      </c>
      <c r="B116" s="103">
        <v>8570626</v>
      </c>
      <c r="C116" s="104">
        <v>15332786</v>
      </c>
      <c r="D116" s="103" t="s">
        <v>255</v>
      </c>
      <c r="E116" s="105">
        <v>42086</v>
      </c>
      <c r="F116" s="105">
        <v>42072</v>
      </c>
      <c r="G116" s="106">
        <v>204685.31</v>
      </c>
      <c r="H116" s="106">
        <v>120000</v>
      </c>
      <c r="I116" s="106">
        <v>102000</v>
      </c>
      <c r="J116" s="48">
        <v>294302.5</v>
      </c>
      <c r="K116" s="48">
        <v>192302.5</v>
      </c>
      <c r="L116" s="103" t="s">
        <v>77</v>
      </c>
      <c r="M116" s="103" t="s">
        <v>43</v>
      </c>
      <c r="N116" s="98" t="s">
        <v>302</v>
      </c>
      <c r="O116" s="177" t="s">
        <v>8</v>
      </c>
      <c r="P116" s="100" t="s">
        <v>44</v>
      </c>
    </row>
    <row r="117" spans="1:16" ht="45" x14ac:dyDescent="0.25">
      <c r="A117" s="174">
        <v>42094</v>
      </c>
      <c r="B117" s="103">
        <v>8576258</v>
      </c>
      <c r="C117" s="104">
        <v>15271729</v>
      </c>
      <c r="D117" s="103" t="s">
        <v>254</v>
      </c>
      <c r="E117" s="105">
        <v>42073</v>
      </c>
      <c r="F117" s="105">
        <v>41947</v>
      </c>
      <c r="G117" s="106">
        <v>292124.73</v>
      </c>
      <c r="H117" s="106">
        <v>205000</v>
      </c>
      <c r="I117" s="106">
        <v>174250</v>
      </c>
      <c r="J117" s="48">
        <v>351211.21</v>
      </c>
      <c r="K117" s="48">
        <v>176961.21</v>
      </c>
      <c r="L117" s="103" t="s">
        <v>77</v>
      </c>
      <c r="M117" s="103" t="s">
        <v>43</v>
      </c>
      <c r="N117" s="98" t="s">
        <v>302</v>
      </c>
      <c r="O117" s="177" t="s">
        <v>8</v>
      </c>
      <c r="P117" s="100" t="s">
        <v>44</v>
      </c>
    </row>
    <row r="118" spans="1:16" ht="30" x14ac:dyDescent="0.25">
      <c r="A118" s="174">
        <v>42094</v>
      </c>
      <c r="B118" s="103">
        <v>8554900</v>
      </c>
      <c r="C118" s="104">
        <v>14866727</v>
      </c>
      <c r="D118" s="103" t="s">
        <v>253</v>
      </c>
      <c r="E118" s="105">
        <v>42066</v>
      </c>
      <c r="F118" s="105">
        <v>42059</v>
      </c>
      <c r="G118" s="106">
        <v>309660.5</v>
      </c>
      <c r="H118" s="106">
        <v>550000</v>
      </c>
      <c r="I118" s="106">
        <v>467500</v>
      </c>
      <c r="J118" s="48">
        <v>400640.72</v>
      </c>
      <c r="K118" s="48">
        <v>-66859.28</v>
      </c>
      <c r="L118" s="103" t="s">
        <v>77</v>
      </c>
      <c r="M118" s="103" t="s">
        <v>43</v>
      </c>
      <c r="N118" s="98" t="s">
        <v>78</v>
      </c>
      <c r="O118" s="177" t="s">
        <v>8</v>
      </c>
      <c r="P118" s="100" t="s">
        <v>44</v>
      </c>
    </row>
    <row r="119" spans="1:16" ht="45" x14ac:dyDescent="0.25">
      <c r="A119" s="174">
        <v>42094</v>
      </c>
      <c r="B119" s="103">
        <v>8537340</v>
      </c>
      <c r="C119" s="104">
        <v>15353568</v>
      </c>
      <c r="D119" s="103" t="s">
        <v>253</v>
      </c>
      <c r="E119" s="105">
        <v>42067</v>
      </c>
      <c r="F119" s="105">
        <v>42053</v>
      </c>
      <c r="G119" s="106">
        <v>205831.76</v>
      </c>
      <c r="H119" s="106">
        <v>130000</v>
      </c>
      <c r="I119" s="106">
        <v>110500</v>
      </c>
      <c r="J119" s="48">
        <v>296707.90000000002</v>
      </c>
      <c r="K119" s="48">
        <v>186207.9</v>
      </c>
      <c r="L119" s="103" t="s">
        <v>77</v>
      </c>
      <c r="M119" s="103" t="s">
        <v>43</v>
      </c>
      <c r="N119" s="98" t="s">
        <v>302</v>
      </c>
      <c r="O119" s="177" t="s">
        <v>8</v>
      </c>
      <c r="P119" s="100" t="s">
        <v>44</v>
      </c>
    </row>
    <row r="120" spans="1:16" ht="45" x14ac:dyDescent="0.25">
      <c r="A120" s="174">
        <v>42094</v>
      </c>
      <c r="B120" s="103">
        <v>8525783</v>
      </c>
      <c r="C120" s="104">
        <v>16276529</v>
      </c>
      <c r="D120" s="103" t="s">
        <v>251</v>
      </c>
      <c r="E120" s="105">
        <v>42075</v>
      </c>
      <c r="F120" s="105">
        <v>42061</v>
      </c>
      <c r="G120" s="106">
        <v>182807.07</v>
      </c>
      <c r="H120" s="106">
        <v>135000</v>
      </c>
      <c r="I120" s="106">
        <v>114750</v>
      </c>
      <c r="J120" s="48">
        <v>259035.13</v>
      </c>
      <c r="K120" s="48">
        <v>144285.13</v>
      </c>
      <c r="L120" s="103" t="s">
        <v>77</v>
      </c>
      <c r="M120" s="103" t="s">
        <v>43</v>
      </c>
      <c r="N120" s="98" t="s">
        <v>302</v>
      </c>
      <c r="O120" s="177" t="s">
        <v>8</v>
      </c>
      <c r="P120" s="100" t="s">
        <v>44</v>
      </c>
    </row>
    <row r="121" spans="1:16" ht="45" x14ac:dyDescent="0.25">
      <c r="A121" s="174">
        <v>42094</v>
      </c>
      <c r="B121" s="103">
        <v>8574867</v>
      </c>
      <c r="C121" s="104">
        <v>15343791</v>
      </c>
      <c r="D121" s="103" t="s">
        <v>254</v>
      </c>
      <c r="E121" s="105">
        <v>42079</v>
      </c>
      <c r="F121" s="105">
        <v>42065</v>
      </c>
      <c r="G121" s="106">
        <v>168100</v>
      </c>
      <c r="H121" s="106">
        <v>67000</v>
      </c>
      <c r="I121" s="106">
        <v>56950</v>
      </c>
      <c r="J121" s="48">
        <v>244967.57</v>
      </c>
      <c r="K121" s="48">
        <v>188017.57</v>
      </c>
      <c r="L121" s="103" t="s">
        <v>77</v>
      </c>
      <c r="M121" s="103" t="s">
        <v>43</v>
      </c>
      <c r="N121" s="98" t="s">
        <v>302</v>
      </c>
      <c r="O121" s="177" t="s">
        <v>8</v>
      </c>
      <c r="P121" s="100" t="s">
        <v>44</v>
      </c>
    </row>
    <row r="122" spans="1:16" ht="45" x14ac:dyDescent="0.25">
      <c r="A122" s="174">
        <v>42094</v>
      </c>
      <c r="B122" s="103">
        <v>8574283</v>
      </c>
      <c r="C122" s="104">
        <v>16249716</v>
      </c>
      <c r="D122" s="103" t="s">
        <v>254</v>
      </c>
      <c r="E122" s="105">
        <v>42068</v>
      </c>
      <c r="F122" s="105">
        <v>42055</v>
      </c>
      <c r="G122" s="106">
        <v>176366.94</v>
      </c>
      <c r="H122" s="106">
        <v>115900</v>
      </c>
      <c r="I122" s="106">
        <v>98515</v>
      </c>
      <c r="J122" s="48">
        <v>193336.65</v>
      </c>
      <c r="K122" s="48">
        <v>94821.65</v>
      </c>
      <c r="L122" s="103" t="s">
        <v>77</v>
      </c>
      <c r="M122" s="103" t="s">
        <v>43</v>
      </c>
      <c r="N122" s="98" t="s">
        <v>302</v>
      </c>
      <c r="O122" s="177" t="s">
        <v>8</v>
      </c>
      <c r="P122" s="100" t="s">
        <v>44</v>
      </c>
    </row>
    <row r="123" spans="1:16" ht="45" x14ac:dyDescent="0.25">
      <c r="A123" s="174">
        <v>42094</v>
      </c>
      <c r="B123" s="103">
        <v>8561830</v>
      </c>
      <c r="C123" s="104">
        <v>15618804</v>
      </c>
      <c r="D123" s="103" t="s">
        <v>253</v>
      </c>
      <c r="E123" s="105">
        <v>42065</v>
      </c>
      <c r="F123" s="105">
        <v>42053</v>
      </c>
      <c r="G123" s="106">
        <v>255500</v>
      </c>
      <c r="H123" s="106">
        <v>165000</v>
      </c>
      <c r="I123" s="106">
        <v>140250</v>
      </c>
      <c r="J123" s="48">
        <v>292003.15999999997</v>
      </c>
      <c r="K123" s="48">
        <v>151753.16</v>
      </c>
      <c r="L123" s="103" t="s">
        <v>77</v>
      </c>
      <c r="M123" s="103" t="s">
        <v>43</v>
      </c>
      <c r="N123" s="98" t="s">
        <v>302</v>
      </c>
      <c r="O123" s="177" t="s">
        <v>8</v>
      </c>
      <c r="P123" s="100" t="s">
        <v>44</v>
      </c>
    </row>
    <row r="124" spans="1:16" ht="45" x14ac:dyDescent="0.25">
      <c r="A124" s="174">
        <v>42094</v>
      </c>
      <c r="B124" s="103">
        <v>8546671</v>
      </c>
      <c r="C124" s="104">
        <v>15245541</v>
      </c>
      <c r="D124" s="103" t="s">
        <v>253</v>
      </c>
      <c r="E124" s="105">
        <v>42065</v>
      </c>
      <c r="F124" s="105">
        <v>42053</v>
      </c>
      <c r="G124" s="106">
        <v>163217.74</v>
      </c>
      <c r="H124" s="106">
        <v>90000</v>
      </c>
      <c r="I124" s="106">
        <v>76500</v>
      </c>
      <c r="J124" s="48">
        <v>256536.58</v>
      </c>
      <c r="K124" s="48">
        <v>180036.58</v>
      </c>
      <c r="L124" s="103" t="s">
        <v>77</v>
      </c>
      <c r="M124" s="103" t="s">
        <v>43</v>
      </c>
      <c r="N124" s="98" t="s">
        <v>302</v>
      </c>
      <c r="O124" s="177" t="s">
        <v>8</v>
      </c>
      <c r="P124" s="100" t="s">
        <v>44</v>
      </c>
    </row>
    <row r="125" spans="1:16" ht="45" x14ac:dyDescent="0.25">
      <c r="A125" s="174">
        <v>42094</v>
      </c>
      <c r="B125" s="103">
        <v>8540556</v>
      </c>
      <c r="C125" s="104">
        <v>15357031</v>
      </c>
      <c r="D125" s="103" t="s">
        <v>253</v>
      </c>
      <c r="E125" s="105">
        <v>42087</v>
      </c>
      <c r="F125" s="105">
        <v>41962</v>
      </c>
      <c r="G125" s="106">
        <v>180707.17</v>
      </c>
      <c r="H125" s="106">
        <v>160000</v>
      </c>
      <c r="I125" s="106">
        <v>136000</v>
      </c>
      <c r="J125" s="48">
        <v>231617.37</v>
      </c>
      <c r="K125" s="48">
        <v>95617.37</v>
      </c>
      <c r="L125" s="103" t="s">
        <v>77</v>
      </c>
      <c r="M125" s="103" t="s">
        <v>43</v>
      </c>
      <c r="N125" s="98" t="s">
        <v>302</v>
      </c>
      <c r="O125" s="177" t="s">
        <v>8</v>
      </c>
      <c r="P125" s="100" t="s">
        <v>44</v>
      </c>
    </row>
    <row r="126" spans="1:16" ht="45" x14ac:dyDescent="0.25">
      <c r="A126" s="174">
        <v>42094</v>
      </c>
      <c r="B126" s="103">
        <v>8572796</v>
      </c>
      <c r="C126" s="104">
        <v>15331168</v>
      </c>
      <c r="D126" s="103" t="s">
        <v>255</v>
      </c>
      <c r="E126" s="105">
        <v>42088</v>
      </c>
      <c r="F126" s="105">
        <v>42074</v>
      </c>
      <c r="G126" s="106">
        <v>321065.09999999998</v>
      </c>
      <c r="H126" s="106">
        <v>250000</v>
      </c>
      <c r="I126" s="106">
        <v>212500</v>
      </c>
      <c r="J126" s="48">
        <v>411362.38</v>
      </c>
      <c r="K126" s="48">
        <v>198862.38</v>
      </c>
      <c r="L126" s="103" t="s">
        <v>77</v>
      </c>
      <c r="M126" s="103" t="s">
        <v>43</v>
      </c>
      <c r="N126" s="98" t="s">
        <v>302</v>
      </c>
      <c r="O126" s="177" t="s">
        <v>8</v>
      </c>
      <c r="P126" s="100" t="s">
        <v>44</v>
      </c>
    </row>
    <row r="127" spans="1:16" ht="45" x14ac:dyDescent="0.25">
      <c r="A127" s="174">
        <v>42094</v>
      </c>
      <c r="B127" s="103">
        <v>8579477</v>
      </c>
      <c r="C127" s="104">
        <v>17217480</v>
      </c>
      <c r="D127" s="103" t="s">
        <v>251</v>
      </c>
      <c r="E127" s="105">
        <v>42083</v>
      </c>
      <c r="F127" s="105">
        <v>42072</v>
      </c>
      <c r="G127" s="106">
        <v>186668.86</v>
      </c>
      <c r="H127" s="106">
        <v>168000</v>
      </c>
      <c r="I127" s="106">
        <v>142800</v>
      </c>
      <c r="J127" s="48">
        <v>211596.71</v>
      </c>
      <c r="K127" s="48">
        <v>68796.710000000006</v>
      </c>
      <c r="L127" s="103" t="s">
        <v>77</v>
      </c>
      <c r="M127" s="103" t="s">
        <v>43</v>
      </c>
      <c r="N127" s="98" t="s">
        <v>302</v>
      </c>
      <c r="O127" s="177" t="s">
        <v>8</v>
      </c>
      <c r="P127" s="100" t="s">
        <v>44</v>
      </c>
    </row>
    <row r="128" spans="1:16" ht="45" x14ac:dyDescent="0.25">
      <c r="A128" s="174">
        <v>42094</v>
      </c>
      <c r="B128" s="103">
        <v>8570049</v>
      </c>
      <c r="C128" s="104">
        <v>15326440</v>
      </c>
      <c r="D128" s="103" t="s">
        <v>255</v>
      </c>
      <c r="E128" s="105">
        <v>42073</v>
      </c>
      <c r="F128" s="105">
        <v>42059</v>
      </c>
      <c r="G128" s="106">
        <v>252318.04</v>
      </c>
      <c r="H128" s="106">
        <v>175000</v>
      </c>
      <c r="I128" s="106">
        <v>148750</v>
      </c>
      <c r="J128" s="48">
        <v>333008.3</v>
      </c>
      <c r="K128" s="48">
        <v>184258.3</v>
      </c>
      <c r="L128" s="103" t="s">
        <v>77</v>
      </c>
      <c r="M128" s="103" t="s">
        <v>43</v>
      </c>
      <c r="N128" s="98" t="s">
        <v>302</v>
      </c>
      <c r="O128" s="177" t="s">
        <v>8</v>
      </c>
      <c r="P128" s="100" t="s">
        <v>44</v>
      </c>
    </row>
    <row r="129" spans="1:16" ht="45" x14ac:dyDescent="0.25">
      <c r="A129" s="174">
        <v>42094</v>
      </c>
      <c r="B129" s="103">
        <v>8524047</v>
      </c>
      <c r="C129" s="104">
        <v>15360928</v>
      </c>
      <c r="D129" s="103" t="s">
        <v>251</v>
      </c>
      <c r="E129" s="105">
        <v>42083</v>
      </c>
      <c r="F129" s="105">
        <v>42006</v>
      </c>
      <c r="G129" s="106">
        <v>222523.05</v>
      </c>
      <c r="H129" s="106">
        <v>159000</v>
      </c>
      <c r="I129" s="106">
        <v>135150</v>
      </c>
      <c r="J129" s="48">
        <v>385679.67</v>
      </c>
      <c r="K129" s="48">
        <v>250529.67</v>
      </c>
      <c r="L129" s="103" t="s">
        <v>77</v>
      </c>
      <c r="M129" s="103" t="s">
        <v>43</v>
      </c>
      <c r="N129" s="98" t="s">
        <v>302</v>
      </c>
      <c r="O129" s="177" t="s">
        <v>8</v>
      </c>
      <c r="P129" s="100" t="s">
        <v>44</v>
      </c>
    </row>
    <row r="130" spans="1:16" ht="45" x14ac:dyDescent="0.25">
      <c r="A130" s="174">
        <v>42094</v>
      </c>
      <c r="B130" s="103">
        <v>8579120</v>
      </c>
      <c r="C130" s="104">
        <v>17216466</v>
      </c>
      <c r="D130" s="103" t="s">
        <v>251</v>
      </c>
      <c r="E130" s="105">
        <v>42089</v>
      </c>
      <c r="F130" s="105">
        <v>42076</v>
      </c>
      <c r="G130" s="106">
        <v>247006.15</v>
      </c>
      <c r="H130" s="106">
        <v>150000</v>
      </c>
      <c r="I130" s="106">
        <v>127500</v>
      </c>
      <c r="J130" s="48">
        <v>358870.37</v>
      </c>
      <c r="K130" s="48">
        <v>231370.37</v>
      </c>
      <c r="L130" s="103" t="s">
        <v>77</v>
      </c>
      <c r="M130" s="103" t="s">
        <v>43</v>
      </c>
      <c r="N130" s="98" t="s">
        <v>302</v>
      </c>
      <c r="O130" s="177" t="s">
        <v>8</v>
      </c>
      <c r="P130" s="100" t="s">
        <v>44</v>
      </c>
    </row>
    <row r="131" spans="1:16" ht="45" x14ac:dyDescent="0.25">
      <c r="A131" s="174">
        <v>42094</v>
      </c>
      <c r="B131" s="103">
        <v>8547684</v>
      </c>
      <c r="C131" s="104">
        <v>15379340</v>
      </c>
      <c r="D131" s="103" t="s">
        <v>253</v>
      </c>
      <c r="E131" s="105">
        <v>42083</v>
      </c>
      <c r="F131" s="105">
        <v>42072</v>
      </c>
      <c r="G131" s="106">
        <v>348634.37</v>
      </c>
      <c r="H131" s="106">
        <v>314000</v>
      </c>
      <c r="I131" s="106">
        <v>266900</v>
      </c>
      <c r="J131" s="48">
        <v>504016.7</v>
      </c>
      <c r="K131" s="48">
        <v>237116.7</v>
      </c>
      <c r="L131" s="103" t="s">
        <v>77</v>
      </c>
      <c r="M131" s="103" t="s">
        <v>43</v>
      </c>
      <c r="N131" s="98" t="s">
        <v>302</v>
      </c>
      <c r="O131" s="177" t="s">
        <v>8</v>
      </c>
      <c r="P131" s="100" t="s">
        <v>44</v>
      </c>
    </row>
    <row r="133" spans="1:16" x14ac:dyDescent="0.25">
      <c r="A133" s="294" t="s">
        <v>79</v>
      </c>
      <c r="B133" s="295"/>
      <c r="C133" s="295"/>
      <c r="D133" s="295"/>
      <c r="E133" s="295"/>
      <c r="F133" s="295"/>
      <c r="G133" s="295"/>
      <c r="H133" s="295"/>
      <c r="I133" s="295"/>
      <c r="J133" s="295"/>
      <c r="K133" s="295"/>
      <c r="L133" s="295"/>
      <c r="M133" s="295"/>
      <c r="N133" s="295"/>
      <c r="O133" s="295"/>
      <c r="P133" s="295"/>
    </row>
    <row r="134" spans="1:16" ht="30" x14ac:dyDescent="0.25">
      <c r="A134" s="36" t="s">
        <v>15</v>
      </c>
      <c r="B134" s="36" t="s">
        <v>28</v>
      </c>
      <c r="C134" s="36" t="s">
        <v>29</v>
      </c>
      <c r="D134" s="36" t="s">
        <v>30</v>
      </c>
      <c r="E134" s="36" t="s">
        <v>65</v>
      </c>
      <c r="F134" s="36" t="s">
        <v>66</v>
      </c>
      <c r="G134" s="36" t="s">
        <v>31</v>
      </c>
      <c r="H134" s="36" t="s">
        <v>67</v>
      </c>
      <c r="I134" s="36" t="s">
        <v>68</v>
      </c>
      <c r="J134" s="36" t="s">
        <v>69</v>
      </c>
      <c r="K134" s="36" t="s">
        <v>39</v>
      </c>
      <c r="L134" s="36" t="s">
        <v>70</v>
      </c>
      <c r="M134" s="36" t="s">
        <v>40</v>
      </c>
      <c r="N134" s="36" t="s">
        <v>71</v>
      </c>
      <c r="O134" s="36" t="s">
        <v>72</v>
      </c>
      <c r="P134" s="36" t="s">
        <v>73</v>
      </c>
    </row>
    <row r="135" spans="1:16" ht="30" x14ac:dyDescent="0.25">
      <c r="A135" s="97">
        <v>42035</v>
      </c>
      <c r="B135" s="37">
        <v>8524558</v>
      </c>
      <c r="C135" s="38" t="s">
        <v>361</v>
      </c>
      <c r="D135" s="37" t="s">
        <v>251</v>
      </c>
      <c r="E135" s="40">
        <v>42031</v>
      </c>
      <c r="F135" s="40">
        <v>42017</v>
      </c>
      <c r="G135" s="39">
        <v>600000</v>
      </c>
      <c r="H135" s="39">
        <v>1600000</v>
      </c>
      <c r="I135" s="39">
        <v>1440000</v>
      </c>
      <c r="J135" s="39">
        <v>911210.88</v>
      </c>
      <c r="K135" s="39">
        <v>-528789.12</v>
      </c>
      <c r="L135" s="37" t="s">
        <v>79</v>
      </c>
      <c r="M135" s="37" t="s">
        <v>43</v>
      </c>
      <c r="N135" s="98" t="s">
        <v>80</v>
      </c>
      <c r="O135" s="98" t="s">
        <v>8</v>
      </c>
      <c r="P135" s="100" t="s">
        <v>44</v>
      </c>
    </row>
    <row r="136" spans="1:16" ht="30" x14ac:dyDescent="0.25">
      <c r="A136" s="97">
        <v>42063</v>
      </c>
      <c r="B136" s="37">
        <v>8562983</v>
      </c>
      <c r="C136" s="38" t="s">
        <v>515</v>
      </c>
      <c r="D136" s="37" t="s">
        <v>253</v>
      </c>
      <c r="E136" s="40">
        <v>42045</v>
      </c>
      <c r="F136" s="40">
        <v>42032</v>
      </c>
      <c r="G136" s="39">
        <v>655570.82999999996</v>
      </c>
      <c r="H136" s="39">
        <v>975000</v>
      </c>
      <c r="I136" s="39">
        <v>877500</v>
      </c>
      <c r="J136" s="39">
        <v>791369.91</v>
      </c>
      <c r="K136" s="39">
        <v>-86130.09</v>
      </c>
      <c r="L136" s="37" t="s">
        <v>79</v>
      </c>
      <c r="M136" s="37" t="s">
        <v>43</v>
      </c>
      <c r="N136" s="98" t="s">
        <v>80</v>
      </c>
      <c r="O136" s="98" t="s">
        <v>8</v>
      </c>
      <c r="P136" s="100" t="s">
        <v>44</v>
      </c>
    </row>
    <row r="137" spans="1:16" ht="45" x14ac:dyDescent="0.25">
      <c r="A137" s="97">
        <v>42094</v>
      </c>
      <c r="B137" s="37">
        <v>8576421</v>
      </c>
      <c r="C137" s="38">
        <v>15266372</v>
      </c>
      <c r="D137" s="37" t="s">
        <v>254</v>
      </c>
      <c r="E137" s="40">
        <v>42076</v>
      </c>
      <c r="F137" s="40">
        <v>42063</v>
      </c>
      <c r="G137" s="39">
        <v>580192.68999999994</v>
      </c>
      <c r="H137" s="39">
        <v>395000</v>
      </c>
      <c r="I137" s="39">
        <v>355500</v>
      </c>
      <c r="J137" s="39">
        <v>827989.26</v>
      </c>
      <c r="K137" s="39">
        <v>472489.26</v>
      </c>
      <c r="L137" s="37" t="s">
        <v>79</v>
      </c>
      <c r="M137" s="37" t="s">
        <v>43</v>
      </c>
      <c r="N137" s="98" t="s">
        <v>302</v>
      </c>
      <c r="O137" s="98" t="s">
        <v>8</v>
      </c>
      <c r="P137" s="100" t="s">
        <v>44</v>
      </c>
    </row>
    <row r="138" spans="1:16" ht="45" x14ac:dyDescent="0.25">
      <c r="A138" s="97">
        <v>42094</v>
      </c>
      <c r="B138" s="37">
        <v>8575089</v>
      </c>
      <c r="C138" s="38">
        <v>15328230</v>
      </c>
      <c r="D138" s="37" t="s">
        <v>254</v>
      </c>
      <c r="E138" s="40">
        <v>42072</v>
      </c>
      <c r="F138" s="40">
        <v>41918</v>
      </c>
      <c r="G138" s="39">
        <v>623162.51</v>
      </c>
      <c r="H138" s="39">
        <v>405000</v>
      </c>
      <c r="I138" s="39">
        <v>364500</v>
      </c>
      <c r="J138" s="39">
        <v>636766.35</v>
      </c>
      <c r="K138" s="39">
        <v>272266.34999999998</v>
      </c>
      <c r="L138" s="37" t="s">
        <v>79</v>
      </c>
      <c r="M138" s="37" t="s">
        <v>43</v>
      </c>
      <c r="N138" s="98" t="s">
        <v>302</v>
      </c>
      <c r="O138" s="98" t="s">
        <v>8</v>
      </c>
      <c r="P138" s="100" t="s">
        <v>44</v>
      </c>
    </row>
    <row r="139" spans="1:16" ht="45" x14ac:dyDescent="0.25">
      <c r="A139" s="97">
        <v>42094</v>
      </c>
      <c r="B139" s="37">
        <v>8576617</v>
      </c>
      <c r="C139" s="38">
        <v>15267057</v>
      </c>
      <c r="D139" s="37" t="s">
        <v>254</v>
      </c>
      <c r="E139" s="40">
        <v>42075</v>
      </c>
      <c r="F139" s="40">
        <v>42061</v>
      </c>
      <c r="G139" s="39">
        <v>641620.82999999996</v>
      </c>
      <c r="H139" s="39">
        <v>460000</v>
      </c>
      <c r="I139" s="39">
        <v>414000</v>
      </c>
      <c r="J139" s="39">
        <v>728720.73</v>
      </c>
      <c r="K139" s="39">
        <v>314720.73</v>
      </c>
      <c r="L139" s="37" t="s">
        <v>79</v>
      </c>
      <c r="M139" s="37" t="s">
        <v>43</v>
      </c>
      <c r="N139" s="98" t="s">
        <v>302</v>
      </c>
      <c r="O139" s="98" t="s">
        <v>8</v>
      </c>
      <c r="P139" s="100" t="s">
        <v>44</v>
      </c>
    </row>
    <row r="141" spans="1:16" x14ac:dyDescent="0.25">
      <c r="A141" s="292" t="s">
        <v>25</v>
      </c>
      <c r="B141" s="293"/>
      <c r="C141" s="293"/>
      <c r="D141" s="293"/>
      <c r="E141" s="293"/>
      <c r="F141" s="293"/>
      <c r="G141" s="293"/>
      <c r="H141" s="293"/>
      <c r="I141" s="293"/>
      <c r="J141" s="293"/>
      <c r="K141" s="293"/>
      <c r="L141" s="293"/>
      <c r="M141" s="293"/>
      <c r="N141" s="293"/>
      <c r="O141" s="293"/>
      <c r="P141" s="293"/>
    </row>
    <row r="142" spans="1:16" ht="30" x14ac:dyDescent="0.25">
      <c r="A142" s="36" t="s">
        <v>15</v>
      </c>
      <c r="B142" s="102" t="s">
        <v>28</v>
      </c>
      <c r="C142" s="102" t="s">
        <v>29</v>
      </c>
      <c r="D142" s="102" t="s">
        <v>30</v>
      </c>
      <c r="E142" s="102" t="s">
        <v>65</v>
      </c>
      <c r="F142" s="102" t="s">
        <v>66</v>
      </c>
      <c r="G142" s="102" t="s">
        <v>31</v>
      </c>
      <c r="H142" s="102" t="s">
        <v>67</v>
      </c>
      <c r="I142" s="102" t="s">
        <v>68</v>
      </c>
      <c r="J142" s="102" t="s">
        <v>69</v>
      </c>
      <c r="K142" s="102" t="s">
        <v>39</v>
      </c>
      <c r="L142" s="102" t="s">
        <v>70</v>
      </c>
      <c r="M142" s="102" t="s">
        <v>40</v>
      </c>
      <c r="N142" s="107" t="s">
        <v>41</v>
      </c>
      <c r="O142" s="102" t="s">
        <v>81</v>
      </c>
      <c r="P142" s="107" t="s">
        <v>73</v>
      </c>
    </row>
    <row r="143" spans="1:16" ht="60" x14ac:dyDescent="0.25">
      <c r="A143" s="97">
        <v>42063</v>
      </c>
      <c r="B143" s="37">
        <v>8541052</v>
      </c>
      <c r="C143" s="38" t="s">
        <v>516</v>
      </c>
      <c r="D143" s="37" t="s">
        <v>253</v>
      </c>
      <c r="E143" s="40">
        <v>42055</v>
      </c>
      <c r="F143" s="40"/>
      <c r="G143" s="39"/>
      <c r="H143" s="39"/>
      <c r="I143" s="39"/>
      <c r="J143" s="39"/>
      <c r="K143" s="39"/>
      <c r="L143" s="37" t="s">
        <v>25</v>
      </c>
      <c r="M143" s="37" t="s">
        <v>25</v>
      </c>
      <c r="N143" s="98" t="s">
        <v>517</v>
      </c>
      <c r="O143" s="98" t="s">
        <v>518</v>
      </c>
      <c r="P143" s="100" t="s">
        <v>44</v>
      </c>
    </row>
    <row r="144" spans="1:16" ht="30" x14ac:dyDescent="0.25">
      <c r="A144" s="97">
        <v>42063</v>
      </c>
      <c r="B144" s="37">
        <v>8545607</v>
      </c>
      <c r="C144" s="38" t="s">
        <v>519</v>
      </c>
      <c r="D144" s="37" t="s">
        <v>253</v>
      </c>
      <c r="E144" s="40">
        <v>42052</v>
      </c>
      <c r="F144" s="40"/>
      <c r="G144" s="39"/>
      <c r="H144" s="39"/>
      <c r="I144" s="39"/>
      <c r="J144" s="39"/>
      <c r="K144" s="39"/>
      <c r="L144" s="37" t="s">
        <v>25</v>
      </c>
      <c r="M144" s="37" t="s">
        <v>25</v>
      </c>
      <c r="N144" s="98" t="s">
        <v>517</v>
      </c>
      <c r="O144" s="98" t="s">
        <v>520</v>
      </c>
      <c r="P144" s="100" t="s">
        <v>44</v>
      </c>
    </row>
  </sheetData>
  <mergeCells count="5">
    <mergeCell ref="A141:P141"/>
    <mergeCell ref="A3:P3"/>
    <mergeCell ref="A1:D1"/>
    <mergeCell ref="A59:P59"/>
    <mergeCell ref="A133:P13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showGridLines="0" workbookViewId="0">
      <selection activeCell="B13" sqref="B13"/>
    </sheetView>
  </sheetViews>
  <sheetFormatPr defaultRowHeight="15" x14ac:dyDescent="0.25"/>
  <cols>
    <col min="1" max="1" width="4" customWidth="1"/>
    <col min="2" max="2" width="12" customWidth="1"/>
    <col min="3" max="3" width="11.42578125" customWidth="1"/>
    <col min="4" max="4" width="15.140625" customWidth="1"/>
    <col min="6" max="6" width="9.5703125" customWidth="1"/>
    <col min="7" max="7" width="13.42578125" customWidth="1"/>
    <col min="8" max="8" width="15.85546875" customWidth="1"/>
    <col min="9" max="9" width="14.140625" customWidth="1"/>
    <col min="10" max="10" width="15.5703125" customWidth="1"/>
    <col min="11" max="12" width="16.28515625" customWidth="1"/>
    <col min="13" max="13" width="21.42578125" customWidth="1"/>
    <col min="14" max="15" width="26.140625" customWidth="1"/>
  </cols>
  <sheetData>
    <row r="1" spans="2:15" ht="18.75" x14ac:dyDescent="0.3">
      <c r="B1" s="263" t="s">
        <v>758</v>
      </c>
      <c r="C1" s="263"/>
      <c r="D1" s="263"/>
      <c r="E1" s="263"/>
      <c r="F1" s="263"/>
      <c r="G1" s="263"/>
      <c r="H1" s="263"/>
    </row>
    <row r="2" spans="2:15" ht="15.75" thickBot="1" x14ac:dyDescent="0.3"/>
    <row r="3" spans="2:15" ht="15.75" thickBot="1" x14ac:dyDescent="0.3">
      <c r="B3" s="50" t="s">
        <v>16</v>
      </c>
      <c r="C3" s="296" t="s">
        <v>152</v>
      </c>
      <c r="D3" s="296"/>
      <c r="E3" s="296"/>
      <c r="F3" s="296"/>
      <c r="G3" s="296"/>
      <c r="H3" s="296"/>
      <c r="I3" s="296"/>
      <c r="J3" s="296"/>
      <c r="K3" s="297" t="s">
        <v>153</v>
      </c>
      <c r="L3" s="298"/>
      <c r="M3" s="299" t="s">
        <v>154</v>
      </c>
      <c r="N3" s="300"/>
      <c r="O3" s="301"/>
    </row>
    <row r="4" spans="2:15" ht="40.5" customHeight="1" thickBot="1" x14ac:dyDescent="0.3">
      <c r="B4" s="140"/>
      <c r="C4" s="141" t="s">
        <v>155</v>
      </c>
      <c r="D4" s="142" t="s">
        <v>120</v>
      </c>
      <c r="E4" s="142" t="s">
        <v>156</v>
      </c>
      <c r="F4" s="142" t="s">
        <v>157</v>
      </c>
      <c r="G4" s="142" t="s">
        <v>158</v>
      </c>
      <c r="H4" s="142" t="s">
        <v>159</v>
      </c>
      <c r="I4" s="142" t="s">
        <v>160</v>
      </c>
      <c r="J4" s="143" t="s">
        <v>161</v>
      </c>
      <c r="K4" s="51" t="s">
        <v>157</v>
      </c>
      <c r="L4" s="232" t="s">
        <v>159</v>
      </c>
      <c r="M4" s="51" t="s">
        <v>162</v>
      </c>
      <c r="N4" s="10" t="s">
        <v>761</v>
      </c>
      <c r="O4" s="52" t="s">
        <v>763</v>
      </c>
    </row>
    <row r="5" spans="2:15" x14ac:dyDescent="0.25">
      <c r="B5" s="60">
        <v>42035</v>
      </c>
      <c r="C5" s="144">
        <v>12322</v>
      </c>
      <c r="D5" s="145">
        <v>3614679596.9099998</v>
      </c>
      <c r="E5" s="146">
        <v>674.144619379971</v>
      </c>
      <c r="F5" s="146">
        <v>389</v>
      </c>
      <c r="G5" s="146">
        <v>103.6</v>
      </c>
      <c r="H5" s="146">
        <v>285</v>
      </c>
      <c r="I5" s="147">
        <v>0.97467943515663047</v>
      </c>
      <c r="J5" s="148">
        <v>2.5320564843369583E-2</v>
      </c>
      <c r="K5" s="221">
        <v>389</v>
      </c>
      <c r="L5" s="252">
        <v>271</v>
      </c>
      <c r="M5" s="149">
        <v>14</v>
      </c>
      <c r="N5" s="255">
        <v>21</v>
      </c>
      <c r="O5" s="220">
        <v>0</v>
      </c>
    </row>
    <row r="6" spans="2:15" x14ac:dyDescent="0.25">
      <c r="B6" s="60">
        <v>42063</v>
      </c>
      <c r="C6" s="144">
        <v>11478</v>
      </c>
      <c r="D6" s="145">
        <v>3383398808.4299998</v>
      </c>
      <c r="E6" s="146">
        <v>667.43683568565996</v>
      </c>
      <c r="F6" s="146">
        <v>413</v>
      </c>
      <c r="G6" s="146">
        <v>111.1</v>
      </c>
      <c r="H6" s="146">
        <v>301</v>
      </c>
      <c r="I6" s="147">
        <v>0.96950688273218333</v>
      </c>
      <c r="J6" s="148">
        <v>3.0493117267816693E-2</v>
      </c>
      <c r="K6" s="221">
        <v>410.8046698031016</v>
      </c>
      <c r="L6" s="252">
        <v>283.64262066562117</v>
      </c>
      <c r="M6" s="247">
        <v>17.357379334378834</v>
      </c>
      <c r="N6" s="103">
        <v>18</v>
      </c>
      <c r="O6" s="248">
        <v>0</v>
      </c>
    </row>
    <row r="7" spans="2:15" x14ac:dyDescent="0.25">
      <c r="B7" s="60">
        <v>42094</v>
      </c>
      <c r="C7" s="144">
        <v>11153</v>
      </c>
      <c r="D7" s="145">
        <v>3316349282.9000001</v>
      </c>
      <c r="E7" s="146">
        <v>671.158432708688</v>
      </c>
      <c r="F7" s="146">
        <v>440</v>
      </c>
      <c r="G7" s="146">
        <v>119.65</v>
      </c>
      <c r="H7" s="146">
        <v>320</v>
      </c>
      <c r="I7" s="147">
        <v>0.96467318210346997</v>
      </c>
      <c r="J7" s="148">
        <v>3.5326817896530083E-2</v>
      </c>
      <c r="K7" s="221">
        <v>438.62010221465079</v>
      </c>
      <c r="L7" s="252">
        <v>301.75029140141663</v>
      </c>
      <c r="M7" s="247">
        <v>18.249708598583368</v>
      </c>
      <c r="N7" s="103">
        <v>42</v>
      </c>
      <c r="O7" s="248">
        <v>0</v>
      </c>
    </row>
    <row r="8" spans="2:15" x14ac:dyDescent="0.25">
      <c r="B8" s="60"/>
      <c r="C8" s="150"/>
      <c r="D8" s="37"/>
      <c r="E8" s="37"/>
      <c r="F8" s="37"/>
      <c r="G8" s="37"/>
      <c r="H8" s="37"/>
      <c r="I8" s="147"/>
      <c r="J8" s="151"/>
      <c r="K8" s="149"/>
      <c r="L8" s="253"/>
      <c r="M8" s="247"/>
      <c r="N8" s="37"/>
      <c r="O8" s="23"/>
    </row>
    <row r="9" spans="2:15" x14ac:dyDescent="0.25">
      <c r="B9" s="60"/>
      <c r="C9" s="150"/>
      <c r="D9" s="37"/>
      <c r="E9" s="37"/>
      <c r="F9" s="37"/>
      <c r="G9" s="37"/>
      <c r="H9" s="37"/>
      <c r="I9" s="147"/>
      <c r="J9" s="151"/>
      <c r="K9" s="149"/>
      <c r="L9" s="253"/>
      <c r="M9" s="247"/>
      <c r="N9" s="37"/>
      <c r="O9" s="23"/>
    </row>
    <row r="10" spans="2:15" x14ac:dyDescent="0.25">
      <c r="B10" s="60"/>
      <c r="C10" s="150"/>
      <c r="D10" s="37"/>
      <c r="E10" s="37"/>
      <c r="F10" s="37"/>
      <c r="G10" s="37"/>
      <c r="H10" s="37"/>
      <c r="I10" s="147"/>
      <c r="J10" s="151"/>
      <c r="K10" s="149"/>
      <c r="L10" s="253"/>
      <c r="M10" s="247"/>
      <c r="N10" s="37"/>
      <c r="O10" s="23"/>
    </row>
    <row r="11" spans="2:15" x14ac:dyDescent="0.25">
      <c r="B11" s="60"/>
      <c r="C11" s="150"/>
      <c r="D11" s="37"/>
      <c r="E11" s="37"/>
      <c r="F11" s="37"/>
      <c r="G11" s="37"/>
      <c r="H11" s="37"/>
      <c r="I11" s="147"/>
      <c r="J11" s="151"/>
      <c r="K11" s="149"/>
      <c r="L11" s="253"/>
      <c r="M11" s="247"/>
      <c r="N11" s="37"/>
      <c r="O11" s="23"/>
    </row>
    <row r="12" spans="2:15" ht="15.75" thickBot="1" x14ac:dyDescent="0.3">
      <c r="B12" s="152"/>
      <c r="C12" s="153"/>
      <c r="D12" s="154"/>
      <c r="E12" s="154"/>
      <c r="F12" s="154"/>
      <c r="G12" s="154"/>
      <c r="H12" s="154"/>
      <c r="I12" s="155"/>
      <c r="J12" s="156"/>
      <c r="K12" s="69"/>
      <c r="L12" s="254"/>
      <c r="M12" s="257"/>
      <c r="N12" s="258"/>
      <c r="O12" s="259"/>
    </row>
    <row r="13" spans="2:15" ht="15.75" thickBot="1" x14ac:dyDescent="0.3">
      <c r="B13" s="30" t="s">
        <v>259</v>
      </c>
      <c r="C13" s="157">
        <v>11651</v>
      </c>
      <c r="D13" s="158">
        <v>3438142562.7466664</v>
      </c>
      <c r="E13" s="173">
        <v>670.91329592477302</v>
      </c>
      <c r="F13" s="159">
        <v>414</v>
      </c>
      <c r="G13" s="173">
        <v>111.45</v>
      </c>
      <c r="H13" s="173">
        <v>302</v>
      </c>
      <c r="I13" s="160">
        <v>0.96961983333076118</v>
      </c>
      <c r="J13" s="161">
        <v>3.0380166669238786E-2</v>
      </c>
      <c r="K13" s="162">
        <v>412.80825733925082</v>
      </c>
      <c r="L13" s="256">
        <v>285.46430402234591</v>
      </c>
      <c r="M13" s="162">
        <v>16.5356959776541</v>
      </c>
      <c r="N13" s="260">
        <v>27</v>
      </c>
      <c r="O13" s="163">
        <v>0</v>
      </c>
    </row>
  </sheetData>
  <mergeCells count="4">
    <mergeCell ref="C3:J3"/>
    <mergeCell ref="B1:H1"/>
    <mergeCell ref="K3:L3"/>
    <mergeCell ref="M3:O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showGridLines="0" workbookViewId="0">
      <selection activeCell="K14" sqref="K14"/>
    </sheetView>
  </sheetViews>
  <sheetFormatPr defaultRowHeight="15" x14ac:dyDescent="0.25"/>
  <cols>
    <col min="1" max="1" width="4" customWidth="1"/>
    <col min="2" max="2" width="10.85546875" customWidth="1"/>
    <col min="4" max="4" width="14.42578125" customWidth="1"/>
    <col min="5" max="11" width="20.28515625" customWidth="1"/>
  </cols>
  <sheetData>
    <row r="1" spans="2:11" ht="18.75" x14ac:dyDescent="0.3">
      <c r="B1" s="263" t="s">
        <v>759</v>
      </c>
      <c r="C1" s="263"/>
      <c r="D1" s="263"/>
      <c r="E1" s="263"/>
      <c r="F1" s="263"/>
      <c r="G1" s="263"/>
      <c r="H1" s="263"/>
    </row>
    <row r="2" spans="2:11" ht="15.75" thickBot="1" x14ac:dyDescent="0.3"/>
    <row r="3" spans="2:11" ht="15.75" customHeight="1" thickBot="1" x14ac:dyDescent="0.3">
      <c r="B3" s="50" t="s">
        <v>16</v>
      </c>
      <c r="C3" s="303" t="s">
        <v>163</v>
      </c>
      <c r="D3" s="304"/>
      <c r="E3" s="304"/>
      <c r="F3" s="304"/>
      <c r="G3" s="304"/>
      <c r="H3" s="304"/>
      <c r="I3" s="304"/>
      <c r="J3" s="304"/>
      <c r="K3" s="304"/>
    </row>
    <row r="4" spans="2:11" ht="39" thickBot="1" x14ac:dyDescent="0.3">
      <c r="B4" s="233"/>
      <c r="C4" s="236" t="s">
        <v>155</v>
      </c>
      <c r="D4" s="237" t="s">
        <v>120</v>
      </c>
      <c r="E4" s="237" t="s">
        <v>164</v>
      </c>
      <c r="F4" s="237" t="s">
        <v>165</v>
      </c>
      <c r="G4" s="237" t="s">
        <v>166</v>
      </c>
      <c r="H4" s="237" t="s">
        <v>167</v>
      </c>
      <c r="I4" s="237" t="s">
        <v>168</v>
      </c>
      <c r="J4" s="237" t="s">
        <v>760</v>
      </c>
      <c r="K4" s="238" t="s">
        <v>762</v>
      </c>
    </row>
    <row r="5" spans="2:11" x14ac:dyDescent="0.25">
      <c r="B5" s="234">
        <v>42035</v>
      </c>
      <c r="C5" s="243">
        <v>12322</v>
      </c>
      <c r="D5" s="244">
        <v>3614679596.9099998</v>
      </c>
      <c r="E5" s="244">
        <v>1042194.76</v>
      </c>
      <c r="F5" s="244">
        <v>1034279.32</v>
      </c>
      <c r="G5" s="244">
        <v>-7915.4400000000605</v>
      </c>
      <c r="H5" s="244">
        <v>1034634.5</v>
      </c>
      <c r="I5" s="244">
        <v>-355.18000000005122</v>
      </c>
      <c r="J5" s="245">
        <v>14</v>
      </c>
      <c r="K5" s="246">
        <v>0</v>
      </c>
    </row>
    <row r="6" spans="2:11" x14ac:dyDescent="0.25">
      <c r="B6" s="234">
        <v>42063</v>
      </c>
      <c r="C6" s="247">
        <v>11478</v>
      </c>
      <c r="D6" s="145">
        <v>3383398808.4299998</v>
      </c>
      <c r="E6" s="145">
        <v>970809.24</v>
      </c>
      <c r="F6" s="145">
        <v>961929.74</v>
      </c>
      <c r="G6" s="145">
        <v>-8879.5</v>
      </c>
      <c r="H6" s="145">
        <v>962386.4</v>
      </c>
      <c r="I6" s="145">
        <v>-456.6600000000326</v>
      </c>
      <c r="J6" s="103">
        <v>17</v>
      </c>
      <c r="K6" s="248">
        <v>0</v>
      </c>
    </row>
    <row r="7" spans="2:11" x14ac:dyDescent="0.25">
      <c r="B7" s="234">
        <v>42094</v>
      </c>
      <c r="C7" s="247">
        <v>11153</v>
      </c>
      <c r="D7" s="145">
        <v>3316349282.9000001</v>
      </c>
      <c r="E7" s="145">
        <v>943320.74</v>
      </c>
      <c r="F7" s="145">
        <v>933324.96</v>
      </c>
      <c r="G7" s="145">
        <v>-9995.7800000000279</v>
      </c>
      <c r="H7" s="145">
        <v>934365.13</v>
      </c>
      <c r="I7" s="145">
        <v>-1040.1700000000419</v>
      </c>
      <c r="J7" s="37">
        <v>41</v>
      </c>
      <c r="K7" s="23">
        <v>0</v>
      </c>
    </row>
    <row r="8" spans="2:11" x14ac:dyDescent="0.25">
      <c r="B8" s="234"/>
      <c r="C8" s="69"/>
      <c r="D8" s="164"/>
      <c r="E8" s="164"/>
      <c r="F8" s="164"/>
      <c r="G8" s="164"/>
      <c r="H8" s="164"/>
      <c r="I8" s="164"/>
      <c r="J8" s="37"/>
      <c r="K8" s="23"/>
    </row>
    <row r="9" spans="2:11" x14ac:dyDescent="0.25">
      <c r="B9" s="234"/>
      <c r="C9" s="69"/>
      <c r="D9" s="164"/>
      <c r="E9" s="164"/>
      <c r="F9" s="164"/>
      <c r="G9" s="164"/>
      <c r="H9" s="164"/>
      <c r="I9" s="164"/>
      <c r="J9" s="37"/>
      <c r="K9" s="23"/>
    </row>
    <row r="10" spans="2:11" x14ac:dyDescent="0.25">
      <c r="B10" s="234"/>
      <c r="C10" s="69"/>
      <c r="D10" s="164"/>
      <c r="E10" s="164"/>
      <c r="F10" s="164"/>
      <c r="G10" s="164"/>
      <c r="H10" s="164"/>
      <c r="I10" s="164"/>
      <c r="J10" s="37"/>
      <c r="K10" s="23"/>
    </row>
    <row r="11" spans="2:11" x14ac:dyDescent="0.25">
      <c r="B11" s="234"/>
      <c r="C11" s="69"/>
      <c r="D11" s="164"/>
      <c r="E11" s="164"/>
      <c r="F11" s="164"/>
      <c r="G11" s="164"/>
      <c r="H11" s="164"/>
      <c r="I11" s="164"/>
      <c r="J11" s="37"/>
      <c r="K11" s="23"/>
    </row>
    <row r="12" spans="2:11" x14ac:dyDescent="0.25">
      <c r="B12" s="234"/>
      <c r="C12" s="69"/>
      <c r="D12" s="164"/>
      <c r="E12" s="164"/>
      <c r="F12" s="164"/>
      <c r="G12" s="164"/>
      <c r="H12" s="164"/>
      <c r="I12" s="164"/>
      <c r="J12" s="37"/>
      <c r="K12" s="23"/>
    </row>
    <row r="13" spans="2:11" ht="15.75" thickBot="1" x14ac:dyDescent="0.3">
      <c r="B13" s="235"/>
      <c r="C13" s="249"/>
      <c r="D13" s="250"/>
      <c r="E13" s="250"/>
      <c r="F13" s="250"/>
      <c r="G13" s="250"/>
      <c r="H13" s="250"/>
      <c r="I13" s="250"/>
      <c r="J13" s="154"/>
      <c r="K13" s="251"/>
    </row>
    <row r="14" spans="2:11" ht="15.75" thickBot="1" x14ac:dyDescent="0.3">
      <c r="B14" s="30" t="s">
        <v>259</v>
      </c>
      <c r="C14" s="239">
        <f>AVERAGE(C5:C7)</f>
        <v>11651</v>
      </c>
      <c r="D14" s="240">
        <f t="shared" ref="D14:J14" si="0">AVERAGE(D5:D7)</f>
        <v>3438142562.7466664</v>
      </c>
      <c r="E14" s="241">
        <f t="shared" si="0"/>
        <v>985441.58000000007</v>
      </c>
      <c r="F14" s="241">
        <f t="shared" si="0"/>
        <v>976511.34</v>
      </c>
      <c r="G14" s="241">
        <f t="shared" si="0"/>
        <v>-8930.2400000000289</v>
      </c>
      <c r="H14" s="241">
        <f t="shared" si="0"/>
        <v>977128.67666666664</v>
      </c>
      <c r="I14" s="241">
        <f t="shared" si="0"/>
        <v>-617.33666666670854</v>
      </c>
      <c r="J14" s="242">
        <f t="shared" si="0"/>
        <v>24</v>
      </c>
      <c r="K14" s="242">
        <f t="shared" ref="K14" si="1">AVERAGE(K5:K7)</f>
        <v>0</v>
      </c>
    </row>
    <row r="16" spans="2:11" x14ac:dyDescent="0.25">
      <c r="B16" s="302" t="s">
        <v>169</v>
      </c>
      <c r="C16" s="302"/>
      <c r="D16" s="302"/>
      <c r="E16" s="302"/>
      <c r="F16" s="302"/>
      <c r="G16" s="302"/>
      <c r="H16" s="302"/>
      <c r="I16" s="302"/>
    </row>
    <row r="17" spans="2:9" x14ac:dyDescent="0.25">
      <c r="B17" s="302" t="s">
        <v>170</v>
      </c>
      <c r="C17" s="302"/>
      <c r="D17" s="302"/>
      <c r="E17" s="302"/>
      <c r="F17" s="302"/>
      <c r="G17" s="302"/>
      <c r="H17" s="302"/>
      <c r="I17" s="302"/>
    </row>
    <row r="18" spans="2:9" x14ac:dyDescent="0.25">
      <c r="B18" s="302" t="s">
        <v>171</v>
      </c>
      <c r="C18" s="302"/>
      <c r="D18" s="302"/>
      <c r="E18" s="302"/>
      <c r="F18" s="302"/>
      <c r="G18" s="302"/>
      <c r="H18" s="302"/>
      <c r="I18" s="302"/>
    </row>
  </sheetData>
  <mergeCells count="5">
    <mergeCell ref="B16:I16"/>
    <mergeCell ref="B17:I17"/>
    <mergeCell ref="B18:I18"/>
    <mergeCell ref="B1:H1"/>
    <mergeCell ref="C3:K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6"/>
  <sheetViews>
    <sheetView showGridLines="0" topLeftCell="AX1" zoomScale="80" zoomScaleNormal="80" workbookViewId="0">
      <pane ySplit="4" topLeftCell="A5" activePane="bottomLeft" state="frozen"/>
      <selection activeCell="N5" sqref="N5"/>
      <selection pane="bottomLeft" activeCell="BD87" sqref="BD87"/>
    </sheetView>
  </sheetViews>
  <sheetFormatPr defaultRowHeight="15" x14ac:dyDescent="0.25"/>
  <cols>
    <col min="1" max="1" width="12.140625" customWidth="1"/>
    <col min="2" max="2" width="30.140625" bestFit="1" customWidth="1"/>
    <col min="3" max="3" width="8.140625" bestFit="1" customWidth="1"/>
    <col min="4" max="4" width="19.5703125" bestFit="1" customWidth="1"/>
    <col min="5" max="5" width="9.7109375" customWidth="1"/>
    <col min="6" max="6" width="14.7109375" style="222" customWidth="1"/>
    <col min="7" max="7" width="10.140625" customWidth="1"/>
    <col min="8" max="8" width="12.28515625" bestFit="1" customWidth="1"/>
    <col min="9" max="9" width="21" customWidth="1"/>
    <col min="10" max="10" width="13.5703125" customWidth="1"/>
    <col min="11" max="12" width="14.85546875" bestFit="1" customWidth="1"/>
    <col min="13" max="13" width="13.85546875" bestFit="1" customWidth="1"/>
    <col min="14" max="14" width="16.5703125" customWidth="1"/>
    <col min="15" max="16" width="14.42578125" customWidth="1"/>
    <col min="17" max="17" width="12.7109375" style="165" bestFit="1" customWidth="1"/>
    <col min="18" max="18" width="8.85546875" bestFit="1" customWidth="1"/>
    <col min="19" max="19" width="12.140625" style="46" customWidth="1"/>
    <col min="20" max="20" width="15.85546875" customWidth="1"/>
    <col min="21" max="21" width="14.42578125" customWidth="1"/>
    <col min="22" max="22" width="12.85546875" customWidth="1"/>
    <col min="23" max="23" width="12.42578125" customWidth="1"/>
    <col min="24" max="24" width="14.5703125" customWidth="1"/>
    <col min="25" max="25" width="14.140625" customWidth="1"/>
    <col min="26" max="26" width="14.85546875" customWidth="1"/>
    <col min="27" max="27" width="15.7109375" customWidth="1"/>
    <col min="28" max="28" width="18.42578125" customWidth="1"/>
    <col min="29" max="29" width="17.5703125" customWidth="1"/>
    <col min="30" max="30" width="20" customWidth="1"/>
    <col min="31" max="31" width="16.28515625" customWidth="1"/>
    <col min="32" max="32" width="14.7109375" customWidth="1"/>
    <col min="33" max="34" width="25" customWidth="1"/>
    <col min="35" max="35" width="22.7109375" customWidth="1"/>
    <col min="36" max="36" width="18.28515625" customWidth="1"/>
    <col min="37" max="37" width="16" customWidth="1"/>
    <col min="38" max="38" width="12.85546875" customWidth="1"/>
    <col min="39" max="39" width="31" customWidth="1"/>
    <col min="40" max="42" width="18" customWidth="1"/>
    <col min="43" max="44" width="16.140625" customWidth="1"/>
    <col min="45" max="46" width="22.85546875" customWidth="1"/>
    <col min="47" max="47" width="23.28515625" customWidth="1"/>
    <col min="48" max="48" width="16.42578125" customWidth="1"/>
    <col min="49" max="49" width="21.140625" customWidth="1"/>
    <col min="50" max="50" width="16.42578125" customWidth="1"/>
    <col min="51" max="51" width="23.28515625" customWidth="1"/>
    <col min="52" max="52" width="22.42578125" customWidth="1"/>
    <col min="53" max="53" width="25.42578125" customWidth="1"/>
    <col min="54" max="54" width="53.140625" style="124" customWidth="1"/>
    <col min="55" max="55" width="55.28515625" style="124" customWidth="1"/>
    <col min="56" max="56" width="14.5703125" customWidth="1"/>
    <col min="57" max="57" width="14.42578125" customWidth="1"/>
  </cols>
  <sheetData>
    <row r="1" spans="1:57" ht="18.75" x14ac:dyDescent="0.3">
      <c r="A1" s="278" t="s">
        <v>328</v>
      </c>
      <c r="B1" s="278"/>
      <c r="C1" s="278"/>
      <c r="D1" s="278"/>
      <c r="E1" s="278"/>
      <c r="F1" s="278"/>
      <c r="G1" s="278"/>
      <c r="J1" s="108"/>
    </row>
    <row r="2" spans="1:57" ht="15.75" thickBot="1" x14ac:dyDescent="0.3"/>
    <row r="3" spans="1:57" ht="15.75" thickBot="1" x14ac:dyDescent="0.3">
      <c r="A3" s="281" t="s">
        <v>172</v>
      </c>
      <c r="B3" s="288"/>
      <c r="C3" s="288"/>
      <c r="D3" s="288"/>
      <c r="E3" s="288"/>
      <c r="F3" s="288"/>
      <c r="G3" s="288"/>
      <c r="H3" s="288"/>
      <c r="I3" s="288"/>
      <c r="J3" s="288"/>
      <c r="K3" s="288"/>
      <c r="L3" s="288"/>
      <c r="M3" s="288"/>
      <c r="N3" s="288"/>
      <c r="O3" s="288"/>
      <c r="P3" s="288"/>
      <c r="Q3" s="288"/>
      <c r="R3" s="288"/>
      <c r="S3" s="288"/>
      <c r="T3" s="282"/>
      <c r="U3" s="281" t="s">
        <v>173</v>
      </c>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2"/>
      <c r="AT3" s="281" t="s">
        <v>174</v>
      </c>
      <c r="AU3" s="288"/>
      <c r="AV3" s="282"/>
      <c r="AW3" s="305" t="s">
        <v>154</v>
      </c>
      <c r="AX3" s="306"/>
      <c r="AY3" s="306"/>
      <c r="AZ3" s="306"/>
      <c r="BA3" s="306"/>
      <c r="BB3" s="306"/>
      <c r="BC3" s="306"/>
      <c r="BD3" s="306"/>
      <c r="BE3" s="306"/>
    </row>
    <row r="4" spans="1:57" ht="60" x14ac:dyDescent="0.25">
      <c r="A4" s="102" t="s">
        <v>175</v>
      </c>
      <c r="B4" s="102" t="s">
        <v>30</v>
      </c>
      <c r="C4" s="102" t="s">
        <v>176</v>
      </c>
      <c r="D4" s="102" t="s">
        <v>177</v>
      </c>
      <c r="E4" s="102" t="s">
        <v>28</v>
      </c>
      <c r="F4" s="102" t="s">
        <v>29</v>
      </c>
      <c r="G4" s="102" t="s">
        <v>178</v>
      </c>
      <c r="H4" s="102" t="s">
        <v>179</v>
      </c>
      <c r="I4" s="102" t="s">
        <v>180</v>
      </c>
      <c r="J4" s="102" t="s">
        <v>181</v>
      </c>
      <c r="K4" s="102" t="s">
        <v>182</v>
      </c>
      <c r="L4" s="102" t="s">
        <v>183</v>
      </c>
      <c r="M4" s="102" t="s">
        <v>184</v>
      </c>
      <c r="N4" s="102" t="s">
        <v>31</v>
      </c>
      <c r="O4" s="102" t="s">
        <v>185</v>
      </c>
      <c r="P4" s="102" t="s">
        <v>186</v>
      </c>
      <c r="Q4" s="166" t="s">
        <v>187</v>
      </c>
      <c r="R4" s="102" t="s">
        <v>188</v>
      </c>
      <c r="S4" s="167" t="s">
        <v>65</v>
      </c>
      <c r="T4" s="102" t="s">
        <v>189</v>
      </c>
      <c r="U4" s="102" t="s">
        <v>190</v>
      </c>
      <c r="V4" s="102" t="s">
        <v>191</v>
      </c>
      <c r="W4" s="102" t="s">
        <v>192</v>
      </c>
      <c r="X4" s="102" t="s">
        <v>193</v>
      </c>
      <c r="Y4" s="102" t="s">
        <v>194</v>
      </c>
      <c r="Z4" s="102" t="s">
        <v>195</v>
      </c>
      <c r="AA4" s="102" t="s">
        <v>196</v>
      </c>
      <c r="AB4" s="102" t="s">
        <v>197</v>
      </c>
      <c r="AC4" s="102" t="s">
        <v>198</v>
      </c>
      <c r="AD4" s="102" t="s">
        <v>199</v>
      </c>
      <c r="AE4" s="102" t="s">
        <v>200</v>
      </c>
      <c r="AF4" s="102" t="s">
        <v>201</v>
      </c>
      <c r="AG4" s="102" t="s">
        <v>202</v>
      </c>
      <c r="AH4" s="102" t="s">
        <v>203</v>
      </c>
      <c r="AI4" s="102" t="s">
        <v>204</v>
      </c>
      <c r="AJ4" s="102" t="s">
        <v>205</v>
      </c>
      <c r="AK4" s="102" t="s">
        <v>206</v>
      </c>
      <c r="AL4" s="102" t="s">
        <v>207</v>
      </c>
      <c r="AM4" s="102" t="s">
        <v>208</v>
      </c>
      <c r="AN4" s="102" t="s">
        <v>209</v>
      </c>
      <c r="AO4" s="102" t="s">
        <v>210</v>
      </c>
      <c r="AP4" s="102" t="s">
        <v>211</v>
      </c>
      <c r="AQ4" s="102" t="s">
        <v>166</v>
      </c>
      <c r="AR4" s="102" t="s">
        <v>212</v>
      </c>
      <c r="AS4" s="102" t="s">
        <v>213</v>
      </c>
      <c r="AT4" s="102" t="s">
        <v>214</v>
      </c>
      <c r="AU4" s="102" t="s">
        <v>215</v>
      </c>
      <c r="AV4" s="102" t="s">
        <v>216</v>
      </c>
      <c r="AW4" s="102" t="s">
        <v>217</v>
      </c>
      <c r="AX4" s="102" t="s">
        <v>218</v>
      </c>
      <c r="AY4" s="102" t="s">
        <v>219</v>
      </c>
      <c r="AZ4" s="102" t="s">
        <v>220</v>
      </c>
      <c r="BA4" s="107" t="s">
        <v>221</v>
      </c>
      <c r="BB4" s="36" t="s">
        <v>250</v>
      </c>
      <c r="BC4" s="107" t="s">
        <v>72</v>
      </c>
      <c r="BD4" s="36" t="s">
        <v>222</v>
      </c>
      <c r="BE4" s="36" t="s">
        <v>223</v>
      </c>
    </row>
    <row r="5" spans="1:57" ht="45" customHeight="1" x14ac:dyDescent="0.25">
      <c r="A5" s="40">
        <v>42035</v>
      </c>
      <c r="B5" s="37" t="s">
        <v>390</v>
      </c>
      <c r="C5" s="37" t="s">
        <v>89</v>
      </c>
      <c r="D5" s="37" t="s">
        <v>228</v>
      </c>
      <c r="E5" s="37">
        <v>8544698</v>
      </c>
      <c r="F5" s="223">
        <v>14862379</v>
      </c>
      <c r="G5" s="37">
        <v>1</v>
      </c>
      <c r="H5" s="37" t="s">
        <v>387</v>
      </c>
      <c r="I5" s="37" t="s">
        <v>229</v>
      </c>
      <c r="J5" s="40">
        <v>41426</v>
      </c>
      <c r="K5" s="40">
        <v>40695</v>
      </c>
      <c r="L5" s="37" t="s">
        <v>225</v>
      </c>
      <c r="M5" s="101">
        <v>133875</v>
      </c>
      <c r="N5" s="101">
        <v>129204.69</v>
      </c>
      <c r="O5" s="101">
        <v>130000</v>
      </c>
      <c r="P5" s="40">
        <v>41995</v>
      </c>
      <c r="Q5" s="101">
        <v>104099.39</v>
      </c>
      <c r="R5" s="37">
        <v>330</v>
      </c>
      <c r="S5" s="40">
        <v>42034</v>
      </c>
      <c r="T5" s="40">
        <v>41546</v>
      </c>
      <c r="U5" s="146">
        <v>489</v>
      </c>
      <c r="V5" s="146">
        <v>0</v>
      </c>
      <c r="W5" s="146">
        <v>0</v>
      </c>
      <c r="X5" s="146">
        <v>0</v>
      </c>
      <c r="Y5" s="146">
        <v>0</v>
      </c>
      <c r="Z5" s="146">
        <v>0</v>
      </c>
      <c r="AA5" s="146">
        <v>0</v>
      </c>
      <c r="AB5" s="146">
        <v>0</v>
      </c>
      <c r="AC5" s="146">
        <v>0</v>
      </c>
      <c r="AD5" s="146">
        <v>0</v>
      </c>
      <c r="AE5" s="146">
        <v>0</v>
      </c>
      <c r="AF5" s="146">
        <v>0</v>
      </c>
      <c r="AG5" s="146">
        <v>0</v>
      </c>
      <c r="AH5" s="146">
        <v>0</v>
      </c>
      <c r="AI5" s="146">
        <v>14</v>
      </c>
      <c r="AJ5" s="146">
        <v>0</v>
      </c>
      <c r="AK5" s="146">
        <v>14</v>
      </c>
      <c r="AL5" s="146">
        <v>475</v>
      </c>
      <c r="AM5" s="146">
        <v>145</v>
      </c>
      <c r="AN5" s="41">
        <v>0.3</v>
      </c>
      <c r="AO5" s="101">
        <v>59.21</v>
      </c>
      <c r="AP5" s="101">
        <v>84.58</v>
      </c>
      <c r="AQ5" s="39">
        <v>-25.374999899999999</v>
      </c>
      <c r="AR5" s="37" t="s">
        <v>44</v>
      </c>
      <c r="AS5" s="37" t="s">
        <v>44</v>
      </c>
      <c r="AT5" s="37">
        <v>488</v>
      </c>
      <c r="AU5" s="37">
        <v>474</v>
      </c>
      <c r="AV5" s="39">
        <v>59.21</v>
      </c>
      <c r="AW5" s="39">
        <v>0</v>
      </c>
      <c r="AX5" s="101" t="s">
        <v>83</v>
      </c>
      <c r="AY5" s="146">
        <v>1</v>
      </c>
      <c r="AZ5" s="146" t="s">
        <v>44</v>
      </c>
      <c r="BA5" s="146" t="s">
        <v>44</v>
      </c>
      <c r="BB5" s="168" t="s">
        <v>388</v>
      </c>
      <c r="BC5" s="168"/>
      <c r="BD5" s="169" t="s">
        <v>44</v>
      </c>
      <c r="BE5" s="178" t="s">
        <v>8</v>
      </c>
    </row>
    <row r="6" spans="1:57" ht="45" x14ac:dyDescent="0.25">
      <c r="A6" s="40">
        <v>42035</v>
      </c>
      <c r="B6" s="37" t="s">
        <v>390</v>
      </c>
      <c r="C6" s="37" t="s">
        <v>89</v>
      </c>
      <c r="D6" s="37" t="s">
        <v>239</v>
      </c>
      <c r="E6" s="37">
        <v>8538950</v>
      </c>
      <c r="F6" s="223">
        <v>15068737</v>
      </c>
      <c r="G6" s="37">
        <v>1</v>
      </c>
      <c r="H6" s="37" t="s">
        <v>130</v>
      </c>
      <c r="I6" s="37" t="s">
        <v>224</v>
      </c>
      <c r="J6" s="40">
        <v>41426</v>
      </c>
      <c r="K6" s="40">
        <v>40391</v>
      </c>
      <c r="L6" s="37" t="s">
        <v>225</v>
      </c>
      <c r="M6" s="101">
        <v>52000</v>
      </c>
      <c r="N6" s="101">
        <v>50209.48</v>
      </c>
      <c r="O6" s="101">
        <v>35000</v>
      </c>
      <c r="P6" s="40">
        <v>41836</v>
      </c>
      <c r="Q6" s="101">
        <v>14697.13</v>
      </c>
      <c r="R6" s="37">
        <v>450</v>
      </c>
      <c r="S6" s="40">
        <v>41858</v>
      </c>
      <c r="T6" s="40">
        <v>41546</v>
      </c>
      <c r="U6" s="146">
        <v>489</v>
      </c>
      <c r="V6" s="146">
        <v>0</v>
      </c>
      <c r="W6" s="146">
        <v>0</v>
      </c>
      <c r="X6" s="146">
        <v>0</v>
      </c>
      <c r="Y6" s="146">
        <v>0</v>
      </c>
      <c r="Z6" s="146">
        <v>0</v>
      </c>
      <c r="AA6" s="146">
        <v>0</v>
      </c>
      <c r="AB6" s="146">
        <v>0</v>
      </c>
      <c r="AC6" s="146">
        <v>0</v>
      </c>
      <c r="AD6" s="146">
        <v>0</v>
      </c>
      <c r="AE6" s="146">
        <v>0</v>
      </c>
      <c r="AF6" s="146">
        <v>0</v>
      </c>
      <c r="AG6" s="146">
        <v>0</v>
      </c>
      <c r="AH6" s="146">
        <v>0</v>
      </c>
      <c r="AI6" s="146">
        <v>14</v>
      </c>
      <c r="AJ6" s="146">
        <v>0</v>
      </c>
      <c r="AK6" s="146">
        <v>14</v>
      </c>
      <c r="AL6" s="146">
        <v>475</v>
      </c>
      <c r="AM6" s="146">
        <v>25</v>
      </c>
      <c r="AN6" s="41">
        <v>0.3</v>
      </c>
      <c r="AO6" s="101">
        <v>59.21</v>
      </c>
      <c r="AP6" s="101">
        <v>84.58</v>
      </c>
      <c r="AQ6" s="39">
        <v>-25.374999899999999</v>
      </c>
      <c r="AR6" s="37" t="s">
        <v>44</v>
      </c>
      <c r="AS6" s="37" t="s">
        <v>44</v>
      </c>
      <c r="AT6" s="37">
        <v>312</v>
      </c>
      <c r="AU6" s="37">
        <v>298</v>
      </c>
      <c r="AV6" s="39">
        <v>84.58</v>
      </c>
      <c r="AW6" s="39">
        <v>-25.37</v>
      </c>
      <c r="AX6" s="101" t="s">
        <v>44</v>
      </c>
      <c r="AY6" s="146">
        <v>177</v>
      </c>
      <c r="AZ6" s="146" t="s">
        <v>44</v>
      </c>
      <c r="BA6" s="146" t="s">
        <v>44</v>
      </c>
      <c r="BB6" s="168" t="s">
        <v>362</v>
      </c>
      <c r="BC6" s="168" t="s">
        <v>363</v>
      </c>
      <c r="BD6" s="169" t="s">
        <v>44</v>
      </c>
      <c r="BE6" s="169" t="s">
        <v>44</v>
      </c>
    </row>
    <row r="7" spans="1:57" ht="45" x14ac:dyDescent="0.25">
      <c r="A7" s="40">
        <v>42035</v>
      </c>
      <c r="B7" s="37" t="s">
        <v>391</v>
      </c>
      <c r="C7" s="37" t="s">
        <v>89</v>
      </c>
      <c r="D7" s="37" t="s">
        <v>392</v>
      </c>
      <c r="E7" s="37">
        <v>8531196</v>
      </c>
      <c r="F7" s="223">
        <v>14929715</v>
      </c>
      <c r="G7" s="37">
        <v>1</v>
      </c>
      <c r="H7" s="37" t="s">
        <v>148</v>
      </c>
      <c r="I7" s="37" t="s">
        <v>231</v>
      </c>
      <c r="J7" s="40">
        <v>41426</v>
      </c>
      <c r="K7" s="40">
        <v>39767</v>
      </c>
      <c r="L7" s="37" t="s">
        <v>225</v>
      </c>
      <c r="M7" s="101">
        <v>116200</v>
      </c>
      <c r="N7" s="101">
        <v>114776.03</v>
      </c>
      <c r="O7" s="101">
        <v>90000</v>
      </c>
      <c r="P7" s="40">
        <v>41904</v>
      </c>
      <c r="Q7" s="101"/>
      <c r="R7" s="37">
        <v>330</v>
      </c>
      <c r="S7" s="40"/>
      <c r="T7" s="40">
        <v>41546</v>
      </c>
      <c r="U7" s="146">
        <v>489</v>
      </c>
      <c r="V7" s="146">
        <v>0</v>
      </c>
      <c r="W7" s="146">
        <v>0</v>
      </c>
      <c r="X7" s="146">
        <v>0</v>
      </c>
      <c r="Y7" s="146">
        <v>0</v>
      </c>
      <c r="Z7" s="146">
        <v>0</v>
      </c>
      <c r="AA7" s="146">
        <v>0</v>
      </c>
      <c r="AB7" s="146">
        <v>90</v>
      </c>
      <c r="AC7" s="146">
        <v>0</v>
      </c>
      <c r="AD7" s="146">
        <v>0</v>
      </c>
      <c r="AE7" s="146">
        <v>0</v>
      </c>
      <c r="AF7" s="146">
        <v>0</v>
      </c>
      <c r="AG7" s="146">
        <v>0</v>
      </c>
      <c r="AH7" s="146">
        <v>0</v>
      </c>
      <c r="AI7" s="146">
        <v>0</v>
      </c>
      <c r="AJ7" s="146">
        <v>0</v>
      </c>
      <c r="AK7" s="146">
        <v>90</v>
      </c>
      <c r="AL7" s="146">
        <v>399</v>
      </c>
      <c r="AM7" s="146">
        <v>69</v>
      </c>
      <c r="AN7" s="41">
        <v>0.3</v>
      </c>
      <c r="AO7" s="101">
        <v>59.21</v>
      </c>
      <c r="AP7" s="101">
        <v>84.58</v>
      </c>
      <c r="AQ7" s="39">
        <v>-25.374999899999999</v>
      </c>
      <c r="AR7" s="37" t="s">
        <v>44</v>
      </c>
      <c r="AS7" s="37" t="s">
        <v>44</v>
      </c>
      <c r="AT7" s="37">
        <v>489</v>
      </c>
      <c r="AU7" s="37">
        <v>33</v>
      </c>
      <c r="AV7" s="39">
        <v>84.58</v>
      </c>
      <c r="AW7" s="39">
        <v>-25.37</v>
      </c>
      <c r="AX7" s="101" t="s">
        <v>44</v>
      </c>
      <c r="AY7" s="146">
        <v>366</v>
      </c>
      <c r="AZ7" s="146" t="s">
        <v>44</v>
      </c>
      <c r="BA7" s="146" t="s">
        <v>44</v>
      </c>
      <c r="BB7" s="168" t="s">
        <v>364</v>
      </c>
      <c r="BC7" s="168" t="s">
        <v>365</v>
      </c>
      <c r="BD7" s="169" t="s">
        <v>44</v>
      </c>
      <c r="BE7" s="169" t="s">
        <v>44</v>
      </c>
    </row>
    <row r="8" spans="1:57" ht="45" customHeight="1" x14ac:dyDescent="0.25">
      <c r="A8" s="40">
        <v>42035</v>
      </c>
      <c r="B8" s="37" t="s">
        <v>390</v>
      </c>
      <c r="C8" s="37" t="s">
        <v>89</v>
      </c>
      <c r="D8" s="37" t="s">
        <v>239</v>
      </c>
      <c r="E8" s="37">
        <v>8564589</v>
      </c>
      <c r="F8" s="223">
        <v>14979504</v>
      </c>
      <c r="G8" s="37">
        <v>1</v>
      </c>
      <c r="H8" s="37" t="s">
        <v>245</v>
      </c>
      <c r="I8" s="37" t="s">
        <v>224</v>
      </c>
      <c r="J8" s="40">
        <v>41426</v>
      </c>
      <c r="K8" s="40">
        <v>39692</v>
      </c>
      <c r="L8" s="37" t="s">
        <v>225</v>
      </c>
      <c r="M8" s="101">
        <v>159210</v>
      </c>
      <c r="N8" s="101">
        <v>187455.42</v>
      </c>
      <c r="O8" s="101">
        <v>200900</v>
      </c>
      <c r="P8" s="40">
        <v>41989</v>
      </c>
      <c r="Q8" s="101">
        <v>171800.98</v>
      </c>
      <c r="R8" s="37">
        <v>300</v>
      </c>
      <c r="S8" s="40">
        <v>42031</v>
      </c>
      <c r="T8" s="40">
        <v>41546</v>
      </c>
      <c r="U8" s="146">
        <v>489</v>
      </c>
      <c r="V8" s="146">
        <v>0</v>
      </c>
      <c r="W8" s="146">
        <v>0</v>
      </c>
      <c r="X8" s="146">
        <v>0</v>
      </c>
      <c r="Y8" s="146">
        <v>0</v>
      </c>
      <c r="Z8" s="146">
        <v>0</v>
      </c>
      <c r="AA8" s="146">
        <v>0</v>
      </c>
      <c r="AB8" s="146">
        <v>0</v>
      </c>
      <c r="AC8" s="146">
        <v>0</v>
      </c>
      <c r="AD8" s="146">
        <v>0</v>
      </c>
      <c r="AE8" s="146">
        <v>0</v>
      </c>
      <c r="AF8" s="146">
        <v>0</v>
      </c>
      <c r="AG8" s="146">
        <v>108</v>
      </c>
      <c r="AH8" s="146">
        <v>0</v>
      </c>
      <c r="AI8" s="146">
        <v>14</v>
      </c>
      <c r="AJ8" s="146">
        <v>0</v>
      </c>
      <c r="AK8" s="146">
        <v>122</v>
      </c>
      <c r="AL8" s="146">
        <v>367</v>
      </c>
      <c r="AM8" s="146">
        <v>67</v>
      </c>
      <c r="AN8" s="41">
        <v>0.3</v>
      </c>
      <c r="AO8" s="101">
        <v>59.21</v>
      </c>
      <c r="AP8" s="101">
        <v>84.58</v>
      </c>
      <c r="AQ8" s="39">
        <v>-25.374999899999999</v>
      </c>
      <c r="AR8" s="37" t="s">
        <v>44</v>
      </c>
      <c r="AS8" s="37" t="s">
        <v>44</v>
      </c>
      <c r="AT8" s="37">
        <v>485</v>
      </c>
      <c r="AU8" s="37">
        <v>363</v>
      </c>
      <c r="AV8" s="39">
        <v>59.21</v>
      </c>
      <c r="AW8" s="39">
        <v>0</v>
      </c>
      <c r="AX8" s="101" t="s">
        <v>83</v>
      </c>
      <c r="AY8" s="146">
        <v>4</v>
      </c>
      <c r="AZ8" s="146" t="s">
        <v>44</v>
      </c>
      <c r="BA8" s="146" t="s">
        <v>44</v>
      </c>
      <c r="BB8" s="168" t="s">
        <v>388</v>
      </c>
      <c r="BC8" s="168"/>
      <c r="BD8" s="169" t="s">
        <v>44</v>
      </c>
      <c r="BE8" s="178" t="s">
        <v>8</v>
      </c>
    </row>
    <row r="9" spans="1:57" ht="90" x14ac:dyDescent="0.25">
      <c r="A9" s="40">
        <v>42035</v>
      </c>
      <c r="B9" s="37" t="s">
        <v>390</v>
      </c>
      <c r="C9" s="37" t="s">
        <v>89</v>
      </c>
      <c r="D9" s="37" t="s">
        <v>393</v>
      </c>
      <c r="E9" s="37">
        <v>8566748</v>
      </c>
      <c r="F9" s="223">
        <v>15073216</v>
      </c>
      <c r="G9" s="37">
        <v>1</v>
      </c>
      <c r="H9" s="37" t="s">
        <v>148</v>
      </c>
      <c r="I9" s="37" t="s">
        <v>224</v>
      </c>
      <c r="J9" s="40">
        <v>41426</v>
      </c>
      <c r="K9" s="40">
        <v>40909</v>
      </c>
      <c r="L9" s="37" t="s">
        <v>225</v>
      </c>
      <c r="M9" s="101">
        <v>179350</v>
      </c>
      <c r="N9" s="101">
        <v>219426.37</v>
      </c>
      <c r="O9" s="101">
        <v>145000</v>
      </c>
      <c r="P9" s="40">
        <v>41995</v>
      </c>
      <c r="Q9" s="101"/>
      <c r="R9" s="37">
        <v>330</v>
      </c>
      <c r="S9" s="40"/>
      <c r="T9" s="40">
        <v>41546</v>
      </c>
      <c r="U9" s="146">
        <v>489</v>
      </c>
      <c r="V9" s="146">
        <v>0</v>
      </c>
      <c r="W9" s="146">
        <v>0</v>
      </c>
      <c r="X9" s="146">
        <v>0</v>
      </c>
      <c r="Y9" s="146">
        <v>125</v>
      </c>
      <c r="Z9" s="146">
        <v>0</v>
      </c>
      <c r="AA9" s="146">
        <v>0</v>
      </c>
      <c r="AB9" s="146">
        <v>0</v>
      </c>
      <c r="AC9" s="146">
        <v>0</v>
      </c>
      <c r="AD9" s="146">
        <v>0</v>
      </c>
      <c r="AE9" s="146">
        <v>0</v>
      </c>
      <c r="AF9" s="146">
        <v>0</v>
      </c>
      <c r="AG9" s="146">
        <v>18</v>
      </c>
      <c r="AH9" s="146">
        <v>0</v>
      </c>
      <c r="AI9" s="146">
        <v>0</v>
      </c>
      <c r="AJ9" s="146">
        <v>0</v>
      </c>
      <c r="AK9" s="146">
        <v>143</v>
      </c>
      <c r="AL9" s="146">
        <v>346</v>
      </c>
      <c r="AM9" s="146">
        <v>16</v>
      </c>
      <c r="AN9" s="41">
        <v>0.3</v>
      </c>
      <c r="AO9" s="101">
        <v>59.21</v>
      </c>
      <c r="AP9" s="101">
        <v>84.58</v>
      </c>
      <c r="AQ9" s="39">
        <v>-25.374999899999999</v>
      </c>
      <c r="AR9" s="37" t="s">
        <v>44</v>
      </c>
      <c r="AS9" s="37" t="s">
        <v>44</v>
      </c>
      <c r="AT9" s="37">
        <v>489</v>
      </c>
      <c r="AU9" s="37">
        <v>317</v>
      </c>
      <c r="AV9" s="39">
        <v>84.58</v>
      </c>
      <c r="AW9" s="39">
        <v>-25.37</v>
      </c>
      <c r="AX9" s="101" t="s">
        <v>44</v>
      </c>
      <c r="AY9" s="146">
        <v>29</v>
      </c>
      <c r="AZ9" s="146" t="s">
        <v>44</v>
      </c>
      <c r="BA9" s="146" t="s">
        <v>44</v>
      </c>
      <c r="BB9" s="168" t="s">
        <v>366</v>
      </c>
      <c r="BC9" s="168" t="s">
        <v>367</v>
      </c>
      <c r="BD9" s="169" t="s">
        <v>44</v>
      </c>
      <c r="BE9" s="169" t="s">
        <v>44</v>
      </c>
    </row>
    <row r="10" spans="1:57" ht="45" x14ac:dyDescent="0.25">
      <c r="A10" s="40">
        <v>42035</v>
      </c>
      <c r="B10" s="37" t="s">
        <v>390</v>
      </c>
      <c r="C10" s="37" t="s">
        <v>89</v>
      </c>
      <c r="D10" s="37" t="s">
        <v>394</v>
      </c>
      <c r="E10" s="37">
        <v>8556604</v>
      </c>
      <c r="F10" s="223">
        <v>15199391</v>
      </c>
      <c r="G10" s="37">
        <v>1</v>
      </c>
      <c r="H10" s="37" t="s">
        <v>245</v>
      </c>
      <c r="I10" s="37" t="s">
        <v>231</v>
      </c>
      <c r="J10" s="40">
        <v>41487</v>
      </c>
      <c r="K10" s="40">
        <v>41275</v>
      </c>
      <c r="L10" s="37" t="s">
        <v>225</v>
      </c>
      <c r="M10" s="101">
        <v>76500</v>
      </c>
      <c r="N10" s="101">
        <v>69182.63</v>
      </c>
      <c r="O10" s="101">
        <v>120000</v>
      </c>
      <c r="P10" s="40">
        <v>42013</v>
      </c>
      <c r="Q10" s="101">
        <v>81883.88</v>
      </c>
      <c r="R10" s="37">
        <v>300</v>
      </c>
      <c r="S10" s="40">
        <v>42010</v>
      </c>
      <c r="T10" s="40">
        <v>41607</v>
      </c>
      <c r="U10" s="146">
        <v>428</v>
      </c>
      <c r="V10" s="146">
        <v>0</v>
      </c>
      <c r="W10" s="146">
        <v>0</v>
      </c>
      <c r="X10" s="146">
        <v>0</v>
      </c>
      <c r="Y10" s="146">
        <v>0</v>
      </c>
      <c r="Z10" s="146">
        <v>0</v>
      </c>
      <c r="AA10" s="146">
        <v>0</v>
      </c>
      <c r="AB10" s="146">
        <v>0</v>
      </c>
      <c r="AC10" s="146">
        <v>0</v>
      </c>
      <c r="AD10" s="146">
        <v>0</v>
      </c>
      <c r="AE10" s="146">
        <v>0</v>
      </c>
      <c r="AF10" s="146">
        <v>0</v>
      </c>
      <c r="AG10" s="146">
        <v>0</v>
      </c>
      <c r="AH10" s="146">
        <v>76</v>
      </c>
      <c r="AI10" s="146">
        <v>28</v>
      </c>
      <c r="AJ10" s="146">
        <v>0</v>
      </c>
      <c r="AK10" s="146">
        <v>104</v>
      </c>
      <c r="AL10" s="146">
        <v>324</v>
      </c>
      <c r="AM10" s="146">
        <v>24</v>
      </c>
      <c r="AN10" s="41">
        <v>0.3</v>
      </c>
      <c r="AO10" s="101">
        <v>59.21</v>
      </c>
      <c r="AP10" s="101">
        <v>84.58</v>
      </c>
      <c r="AQ10" s="39">
        <v>-25.374999899999999</v>
      </c>
      <c r="AR10" s="37" t="s">
        <v>44</v>
      </c>
      <c r="AS10" s="37" t="s">
        <v>44</v>
      </c>
      <c r="AT10" s="37">
        <v>403</v>
      </c>
      <c r="AU10" s="37">
        <v>299</v>
      </c>
      <c r="AV10" s="39">
        <v>84.58</v>
      </c>
      <c r="AW10" s="39">
        <v>-25.37</v>
      </c>
      <c r="AX10" s="101" t="s">
        <v>44</v>
      </c>
      <c r="AY10" s="146">
        <v>25</v>
      </c>
      <c r="AZ10" s="146" t="s">
        <v>44</v>
      </c>
      <c r="BA10" s="146" t="s">
        <v>44</v>
      </c>
      <c r="BB10" s="168" t="s">
        <v>368</v>
      </c>
      <c r="BC10" s="168" t="s">
        <v>363</v>
      </c>
      <c r="BD10" s="169" t="s">
        <v>44</v>
      </c>
      <c r="BE10" s="169" t="s">
        <v>44</v>
      </c>
    </row>
    <row r="11" spans="1:57" ht="165" x14ac:dyDescent="0.25">
      <c r="A11" s="40">
        <v>42035</v>
      </c>
      <c r="B11" s="37" t="s">
        <v>390</v>
      </c>
      <c r="C11" s="37" t="s">
        <v>89</v>
      </c>
      <c r="D11" s="37" t="s">
        <v>395</v>
      </c>
      <c r="E11" s="37">
        <v>8559699</v>
      </c>
      <c r="F11" s="223">
        <v>15012651</v>
      </c>
      <c r="G11" s="37">
        <v>1</v>
      </c>
      <c r="H11" s="37" t="s">
        <v>148</v>
      </c>
      <c r="I11" s="37" t="s">
        <v>224</v>
      </c>
      <c r="J11" s="40">
        <v>41426</v>
      </c>
      <c r="K11" s="40">
        <v>41456</v>
      </c>
      <c r="L11" s="37" t="s">
        <v>225</v>
      </c>
      <c r="M11" s="101">
        <v>100000</v>
      </c>
      <c r="N11" s="101">
        <v>97877.84</v>
      </c>
      <c r="O11" s="101">
        <v>139000</v>
      </c>
      <c r="P11" s="40">
        <v>41984</v>
      </c>
      <c r="Q11" s="101"/>
      <c r="R11" s="37">
        <v>330</v>
      </c>
      <c r="S11" s="40"/>
      <c r="T11" s="40">
        <v>41546</v>
      </c>
      <c r="U11" s="146">
        <v>489</v>
      </c>
      <c r="V11" s="146">
        <v>81</v>
      </c>
      <c r="W11" s="146">
        <v>0</v>
      </c>
      <c r="X11" s="146">
        <v>0</v>
      </c>
      <c r="Y11" s="146">
        <v>0</v>
      </c>
      <c r="Z11" s="146">
        <v>0</v>
      </c>
      <c r="AA11" s="146">
        <v>0</v>
      </c>
      <c r="AB11" s="146">
        <v>0</v>
      </c>
      <c r="AC11" s="146">
        <v>0</v>
      </c>
      <c r="AD11" s="146">
        <v>0</v>
      </c>
      <c r="AE11" s="146">
        <v>0</v>
      </c>
      <c r="AF11" s="146">
        <v>0</v>
      </c>
      <c r="AG11" s="146">
        <v>61</v>
      </c>
      <c r="AH11" s="146">
        <v>0</v>
      </c>
      <c r="AI11" s="146">
        <v>0</v>
      </c>
      <c r="AJ11" s="146">
        <v>0</v>
      </c>
      <c r="AK11" s="146">
        <v>142</v>
      </c>
      <c r="AL11" s="146">
        <v>347</v>
      </c>
      <c r="AM11" s="146">
        <v>17</v>
      </c>
      <c r="AN11" s="41">
        <v>0.3</v>
      </c>
      <c r="AO11" s="101">
        <v>59.21</v>
      </c>
      <c r="AP11" s="101">
        <v>84.58</v>
      </c>
      <c r="AQ11" s="39">
        <v>-25.374999899999999</v>
      </c>
      <c r="AR11" s="37" t="s">
        <v>44</v>
      </c>
      <c r="AS11" s="37" t="s">
        <v>44</v>
      </c>
      <c r="AT11" s="37">
        <v>489</v>
      </c>
      <c r="AU11" s="37">
        <v>45</v>
      </c>
      <c r="AV11" s="39">
        <v>84.58</v>
      </c>
      <c r="AW11" s="39">
        <v>-25.37</v>
      </c>
      <c r="AX11" s="101" t="s">
        <v>44</v>
      </c>
      <c r="AY11" s="146">
        <v>302</v>
      </c>
      <c r="AZ11" s="146" t="s">
        <v>44</v>
      </c>
      <c r="BA11" s="146" t="s">
        <v>44</v>
      </c>
      <c r="BB11" s="168" t="s">
        <v>369</v>
      </c>
      <c r="BC11" s="168" t="s">
        <v>370</v>
      </c>
      <c r="BD11" s="169" t="s">
        <v>44</v>
      </c>
      <c r="BE11" s="169" t="s">
        <v>44</v>
      </c>
    </row>
    <row r="12" spans="1:57" ht="90" x14ac:dyDescent="0.25">
      <c r="A12" s="40">
        <v>42035</v>
      </c>
      <c r="B12" s="37" t="s">
        <v>390</v>
      </c>
      <c r="C12" s="37" t="s">
        <v>89</v>
      </c>
      <c r="D12" s="37" t="s">
        <v>242</v>
      </c>
      <c r="E12" s="37">
        <v>8551972</v>
      </c>
      <c r="F12" s="223">
        <v>14866297</v>
      </c>
      <c r="G12" s="37">
        <v>1</v>
      </c>
      <c r="H12" s="37" t="s">
        <v>148</v>
      </c>
      <c r="I12" s="37" t="s">
        <v>224</v>
      </c>
      <c r="J12" s="40">
        <v>41426</v>
      </c>
      <c r="K12" s="40">
        <v>40725</v>
      </c>
      <c r="L12" s="37" t="s">
        <v>225</v>
      </c>
      <c r="M12" s="101">
        <v>174250</v>
      </c>
      <c r="N12" s="101">
        <v>168596.78</v>
      </c>
      <c r="O12" s="101">
        <v>165000</v>
      </c>
      <c r="P12" s="40">
        <v>41907</v>
      </c>
      <c r="Q12" s="101"/>
      <c r="R12" s="37">
        <v>330</v>
      </c>
      <c r="S12" s="40"/>
      <c r="T12" s="40">
        <v>41546</v>
      </c>
      <c r="U12" s="146">
        <v>489</v>
      </c>
      <c r="V12" s="146">
        <v>80</v>
      </c>
      <c r="W12" s="146">
        <v>0</v>
      </c>
      <c r="X12" s="146">
        <v>0</v>
      </c>
      <c r="Y12" s="146">
        <v>0</v>
      </c>
      <c r="Z12" s="146">
        <v>0</v>
      </c>
      <c r="AA12" s="146">
        <v>0</v>
      </c>
      <c r="AB12" s="146">
        <v>0</v>
      </c>
      <c r="AC12" s="146">
        <v>0</v>
      </c>
      <c r="AD12" s="146">
        <v>0</v>
      </c>
      <c r="AE12" s="146">
        <v>0</v>
      </c>
      <c r="AF12" s="146">
        <v>0</v>
      </c>
      <c r="AG12" s="146">
        <v>0</v>
      </c>
      <c r="AH12" s="146">
        <v>0</v>
      </c>
      <c r="AI12" s="146">
        <v>41</v>
      </c>
      <c r="AJ12" s="146">
        <v>0</v>
      </c>
      <c r="AK12" s="146">
        <v>121</v>
      </c>
      <c r="AL12" s="146">
        <v>368</v>
      </c>
      <c r="AM12" s="146">
        <v>38</v>
      </c>
      <c r="AN12" s="41">
        <v>0.3</v>
      </c>
      <c r="AO12" s="101">
        <v>59.21</v>
      </c>
      <c r="AP12" s="101">
        <v>84.58</v>
      </c>
      <c r="AQ12" s="39">
        <v>-25.374999899999999</v>
      </c>
      <c r="AR12" s="37" t="s">
        <v>44</v>
      </c>
      <c r="AS12" s="37" t="s">
        <v>44</v>
      </c>
      <c r="AT12" s="37">
        <v>489</v>
      </c>
      <c r="AU12" s="37">
        <v>299</v>
      </c>
      <c r="AV12" s="39">
        <v>84.58</v>
      </c>
      <c r="AW12" s="39">
        <v>-25.37</v>
      </c>
      <c r="AX12" s="101" t="s">
        <v>44</v>
      </c>
      <c r="AY12" s="146">
        <v>69</v>
      </c>
      <c r="AZ12" s="146" t="s">
        <v>44</v>
      </c>
      <c r="BA12" s="146" t="s">
        <v>44</v>
      </c>
      <c r="BB12" s="168" t="s">
        <v>371</v>
      </c>
      <c r="BC12" s="168" t="s">
        <v>372</v>
      </c>
      <c r="BD12" s="169" t="s">
        <v>44</v>
      </c>
      <c r="BE12" s="169" t="s">
        <v>44</v>
      </c>
    </row>
    <row r="13" spans="1:57" ht="45" customHeight="1" x14ac:dyDescent="0.25">
      <c r="A13" s="40">
        <v>42035</v>
      </c>
      <c r="B13" s="37" t="s">
        <v>396</v>
      </c>
      <c r="C13" s="37" t="s">
        <v>89</v>
      </c>
      <c r="D13" s="37" t="s">
        <v>244</v>
      </c>
      <c r="E13" s="37">
        <v>8575653</v>
      </c>
      <c r="F13" s="223">
        <v>15248941</v>
      </c>
      <c r="G13" s="37">
        <v>1</v>
      </c>
      <c r="H13" s="37" t="s">
        <v>245</v>
      </c>
      <c r="I13" s="37" t="s">
        <v>231</v>
      </c>
      <c r="J13" s="40">
        <v>41487</v>
      </c>
      <c r="K13" s="40">
        <v>40695</v>
      </c>
      <c r="L13" s="37" t="s">
        <v>225</v>
      </c>
      <c r="M13" s="101">
        <v>71600</v>
      </c>
      <c r="N13" s="101">
        <v>69632.929999999993</v>
      </c>
      <c r="O13" s="101">
        <v>40000</v>
      </c>
      <c r="P13" s="40">
        <v>41999</v>
      </c>
      <c r="Q13" s="101">
        <v>106036.95</v>
      </c>
      <c r="R13" s="37">
        <v>300</v>
      </c>
      <c r="S13" s="40">
        <v>42010</v>
      </c>
      <c r="T13" s="40">
        <v>41607</v>
      </c>
      <c r="U13" s="146">
        <v>428</v>
      </c>
      <c r="V13" s="146">
        <v>0</v>
      </c>
      <c r="W13" s="146">
        <v>0</v>
      </c>
      <c r="X13" s="146">
        <v>0</v>
      </c>
      <c r="Y13" s="146">
        <v>0</v>
      </c>
      <c r="Z13" s="146">
        <v>0</v>
      </c>
      <c r="AA13" s="146">
        <v>0</v>
      </c>
      <c r="AB13" s="146">
        <v>0</v>
      </c>
      <c r="AC13" s="146">
        <v>0</v>
      </c>
      <c r="AD13" s="146">
        <v>0</v>
      </c>
      <c r="AE13" s="146">
        <v>0</v>
      </c>
      <c r="AF13" s="146">
        <v>0</v>
      </c>
      <c r="AG13" s="146">
        <v>65</v>
      </c>
      <c r="AH13" s="146">
        <v>0</v>
      </c>
      <c r="AI13" s="146">
        <v>14</v>
      </c>
      <c r="AJ13" s="146">
        <v>0</v>
      </c>
      <c r="AK13" s="146">
        <v>79</v>
      </c>
      <c r="AL13" s="146">
        <v>349</v>
      </c>
      <c r="AM13" s="146">
        <v>49</v>
      </c>
      <c r="AN13" s="41">
        <v>0.3</v>
      </c>
      <c r="AO13" s="101">
        <v>59.21</v>
      </c>
      <c r="AP13" s="101">
        <v>84.58</v>
      </c>
      <c r="AQ13" s="39">
        <v>-25.374999899999999</v>
      </c>
      <c r="AR13" s="37" t="s">
        <v>44</v>
      </c>
      <c r="AS13" s="37" t="s">
        <v>44</v>
      </c>
      <c r="AT13" s="37">
        <v>403</v>
      </c>
      <c r="AU13" s="37">
        <v>324</v>
      </c>
      <c r="AV13" s="39">
        <v>59.21</v>
      </c>
      <c r="AW13" s="39">
        <v>0</v>
      </c>
      <c r="AX13" s="101" t="s">
        <v>83</v>
      </c>
      <c r="AY13" s="146">
        <v>25</v>
      </c>
      <c r="AZ13" s="146" t="s">
        <v>44</v>
      </c>
      <c r="BA13" s="146" t="s">
        <v>44</v>
      </c>
      <c r="BB13" s="168" t="s">
        <v>388</v>
      </c>
      <c r="BC13" s="168"/>
      <c r="BD13" s="169" t="s">
        <v>44</v>
      </c>
      <c r="BE13" s="178" t="s">
        <v>8</v>
      </c>
    </row>
    <row r="14" spans="1:57" ht="75" x14ac:dyDescent="0.25">
      <c r="A14" s="40">
        <v>42035</v>
      </c>
      <c r="B14" s="37" t="s">
        <v>390</v>
      </c>
      <c r="C14" s="37" t="s">
        <v>89</v>
      </c>
      <c r="D14" s="37" t="s">
        <v>238</v>
      </c>
      <c r="E14" s="37">
        <v>8557475</v>
      </c>
      <c r="F14" s="223">
        <v>14987051</v>
      </c>
      <c r="G14" s="37">
        <v>1</v>
      </c>
      <c r="H14" s="37" t="s">
        <v>125</v>
      </c>
      <c r="I14" s="37" t="s">
        <v>224</v>
      </c>
      <c r="J14" s="40">
        <v>41426</v>
      </c>
      <c r="K14" s="40">
        <v>40452</v>
      </c>
      <c r="L14" s="37" t="s">
        <v>225</v>
      </c>
      <c r="M14" s="101">
        <v>152000</v>
      </c>
      <c r="N14" s="101">
        <v>198081.03</v>
      </c>
      <c r="O14" s="101">
        <v>180000</v>
      </c>
      <c r="P14" s="40">
        <v>42010</v>
      </c>
      <c r="Q14" s="101"/>
      <c r="R14" s="37">
        <v>330</v>
      </c>
      <c r="S14" s="40"/>
      <c r="T14" s="40">
        <v>41546</v>
      </c>
      <c r="U14" s="146">
        <v>489</v>
      </c>
      <c r="V14" s="146">
        <v>83</v>
      </c>
      <c r="W14" s="146">
        <v>0</v>
      </c>
      <c r="X14" s="146">
        <v>0</v>
      </c>
      <c r="Y14" s="146">
        <v>0</v>
      </c>
      <c r="Z14" s="146">
        <v>0</v>
      </c>
      <c r="AA14" s="146">
        <v>0</v>
      </c>
      <c r="AB14" s="146">
        <v>0</v>
      </c>
      <c r="AC14" s="146">
        <v>0</v>
      </c>
      <c r="AD14" s="146">
        <v>0</v>
      </c>
      <c r="AE14" s="146">
        <v>0</v>
      </c>
      <c r="AF14" s="146">
        <v>0</v>
      </c>
      <c r="AG14" s="146">
        <v>0</v>
      </c>
      <c r="AH14" s="146">
        <v>0</v>
      </c>
      <c r="AI14" s="146">
        <v>56</v>
      </c>
      <c r="AJ14" s="146">
        <v>0</v>
      </c>
      <c r="AK14" s="146">
        <v>139</v>
      </c>
      <c r="AL14" s="146">
        <v>350</v>
      </c>
      <c r="AM14" s="146">
        <v>20</v>
      </c>
      <c r="AN14" s="41">
        <v>0.3</v>
      </c>
      <c r="AO14" s="101">
        <v>59.21</v>
      </c>
      <c r="AP14" s="101">
        <v>84.58</v>
      </c>
      <c r="AQ14" s="39">
        <v>-25.374999899999999</v>
      </c>
      <c r="AR14" s="37" t="s">
        <v>44</v>
      </c>
      <c r="AS14" s="37" t="s">
        <v>44</v>
      </c>
      <c r="AT14" s="37">
        <v>489</v>
      </c>
      <c r="AU14" s="37">
        <v>326</v>
      </c>
      <c r="AV14" s="39">
        <v>84.58</v>
      </c>
      <c r="AW14" s="39">
        <v>-25.37</v>
      </c>
      <c r="AX14" s="101" t="s">
        <v>44</v>
      </c>
      <c r="AY14" s="146">
        <v>24</v>
      </c>
      <c r="AZ14" s="146" t="s">
        <v>44</v>
      </c>
      <c r="BA14" s="146" t="s">
        <v>44</v>
      </c>
      <c r="BB14" s="168" t="s">
        <v>373</v>
      </c>
      <c r="BC14" s="168" t="s">
        <v>374</v>
      </c>
      <c r="BD14" s="169" t="s">
        <v>44</v>
      </c>
      <c r="BE14" s="169" t="s">
        <v>44</v>
      </c>
    </row>
    <row r="15" spans="1:57" ht="60" x14ac:dyDescent="0.25">
      <c r="A15" s="40">
        <v>42035</v>
      </c>
      <c r="B15" s="37" t="s">
        <v>391</v>
      </c>
      <c r="C15" s="37" t="s">
        <v>89</v>
      </c>
      <c r="D15" s="37" t="s">
        <v>226</v>
      </c>
      <c r="E15" s="37">
        <v>8528939</v>
      </c>
      <c r="F15" s="223">
        <v>14925036</v>
      </c>
      <c r="G15" s="37">
        <v>1</v>
      </c>
      <c r="H15" s="37" t="s">
        <v>125</v>
      </c>
      <c r="I15" s="37" t="s">
        <v>224</v>
      </c>
      <c r="J15" s="40">
        <v>41426</v>
      </c>
      <c r="K15" s="40">
        <v>39387</v>
      </c>
      <c r="L15" s="37" t="s">
        <v>225</v>
      </c>
      <c r="M15" s="101">
        <v>252400</v>
      </c>
      <c r="N15" s="101">
        <v>250910.97</v>
      </c>
      <c r="O15" s="101">
        <v>199000</v>
      </c>
      <c r="P15" s="40">
        <v>41999</v>
      </c>
      <c r="Q15" s="101"/>
      <c r="R15" s="37">
        <v>330</v>
      </c>
      <c r="S15" s="40"/>
      <c r="T15" s="40">
        <v>41546</v>
      </c>
      <c r="U15" s="146">
        <v>489</v>
      </c>
      <c r="V15" s="146">
        <v>0</v>
      </c>
      <c r="W15" s="146">
        <v>0</v>
      </c>
      <c r="X15" s="146">
        <v>0</v>
      </c>
      <c r="Y15" s="146">
        <v>0</v>
      </c>
      <c r="Z15" s="146">
        <v>0</v>
      </c>
      <c r="AA15" s="146">
        <v>0</v>
      </c>
      <c r="AB15" s="146">
        <v>90</v>
      </c>
      <c r="AC15" s="146">
        <v>0</v>
      </c>
      <c r="AD15" s="146">
        <v>0</v>
      </c>
      <c r="AE15" s="146">
        <v>0</v>
      </c>
      <c r="AF15" s="146">
        <v>0</v>
      </c>
      <c r="AG15" s="146">
        <v>0</v>
      </c>
      <c r="AH15" s="146">
        <v>0</v>
      </c>
      <c r="AI15" s="146">
        <v>14</v>
      </c>
      <c r="AJ15" s="146">
        <v>0</v>
      </c>
      <c r="AK15" s="146">
        <v>104</v>
      </c>
      <c r="AL15" s="146">
        <v>385</v>
      </c>
      <c r="AM15" s="146">
        <v>55</v>
      </c>
      <c r="AN15" s="41">
        <v>0.3</v>
      </c>
      <c r="AO15" s="101">
        <v>59.21</v>
      </c>
      <c r="AP15" s="101">
        <v>84.58</v>
      </c>
      <c r="AQ15" s="39">
        <v>-25.374999899999999</v>
      </c>
      <c r="AR15" s="37" t="s">
        <v>44</v>
      </c>
      <c r="AS15" s="37" t="s">
        <v>44</v>
      </c>
      <c r="AT15" s="37">
        <v>489</v>
      </c>
      <c r="AU15" s="37">
        <v>264</v>
      </c>
      <c r="AV15" s="39">
        <v>84.58</v>
      </c>
      <c r="AW15" s="39">
        <v>-25.37</v>
      </c>
      <c r="AX15" s="101" t="s">
        <v>44</v>
      </c>
      <c r="AY15" s="146">
        <v>121</v>
      </c>
      <c r="AZ15" s="146" t="s">
        <v>44</v>
      </c>
      <c r="BA15" s="146" t="s">
        <v>44</v>
      </c>
      <c r="BB15" s="168" t="s">
        <v>375</v>
      </c>
      <c r="BC15" s="168" t="s">
        <v>376</v>
      </c>
      <c r="BD15" s="169" t="s">
        <v>44</v>
      </c>
      <c r="BE15" s="169" t="s">
        <v>44</v>
      </c>
    </row>
    <row r="16" spans="1:57" ht="45" customHeight="1" x14ac:dyDescent="0.25">
      <c r="A16" s="40">
        <v>42035</v>
      </c>
      <c r="B16" s="37" t="s">
        <v>390</v>
      </c>
      <c r="C16" s="37" t="s">
        <v>89</v>
      </c>
      <c r="D16" s="37" t="s">
        <v>397</v>
      </c>
      <c r="E16" s="37">
        <v>8549205</v>
      </c>
      <c r="F16" s="223">
        <v>15243983</v>
      </c>
      <c r="G16" s="37">
        <v>1</v>
      </c>
      <c r="H16" s="37" t="s">
        <v>236</v>
      </c>
      <c r="I16" s="37" t="s">
        <v>224</v>
      </c>
      <c r="J16" s="40">
        <v>41487</v>
      </c>
      <c r="K16" s="40">
        <v>40695</v>
      </c>
      <c r="L16" s="37" t="s">
        <v>225</v>
      </c>
      <c r="M16" s="101">
        <v>112500</v>
      </c>
      <c r="N16" s="101">
        <v>107037.66</v>
      </c>
      <c r="O16" s="101">
        <v>7500</v>
      </c>
      <c r="P16" s="40">
        <v>41989</v>
      </c>
      <c r="Q16" s="101">
        <v>83127.100000000006</v>
      </c>
      <c r="R16" s="37">
        <v>390</v>
      </c>
      <c r="S16" s="40">
        <v>42024</v>
      </c>
      <c r="T16" s="40">
        <v>41607</v>
      </c>
      <c r="U16" s="146">
        <v>428</v>
      </c>
      <c r="V16" s="146">
        <v>0</v>
      </c>
      <c r="W16" s="146">
        <v>0</v>
      </c>
      <c r="X16" s="146">
        <v>0</v>
      </c>
      <c r="Y16" s="146">
        <v>0</v>
      </c>
      <c r="Z16" s="146">
        <v>0</v>
      </c>
      <c r="AA16" s="146">
        <v>0</v>
      </c>
      <c r="AB16" s="146">
        <v>0</v>
      </c>
      <c r="AC16" s="146">
        <v>0</v>
      </c>
      <c r="AD16" s="146">
        <v>0</v>
      </c>
      <c r="AE16" s="146">
        <v>0</v>
      </c>
      <c r="AF16" s="146">
        <v>0</v>
      </c>
      <c r="AG16" s="146">
        <v>0</v>
      </c>
      <c r="AH16" s="146">
        <v>0</v>
      </c>
      <c r="AI16" s="146">
        <v>14</v>
      </c>
      <c r="AJ16" s="146">
        <v>0</v>
      </c>
      <c r="AK16" s="146">
        <v>14</v>
      </c>
      <c r="AL16" s="146">
        <v>414</v>
      </c>
      <c r="AM16" s="146">
        <v>24</v>
      </c>
      <c r="AN16" s="41">
        <v>0.3</v>
      </c>
      <c r="AO16" s="101">
        <v>59.21</v>
      </c>
      <c r="AP16" s="101">
        <v>84.58</v>
      </c>
      <c r="AQ16" s="39">
        <v>-25.374999899999999</v>
      </c>
      <c r="AR16" s="37" t="s">
        <v>44</v>
      </c>
      <c r="AS16" s="37" t="s">
        <v>44</v>
      </c>
      <c r="AT16" s="37">
        <v>417</v>
      </c>
      <c r="AU16" s="37">
        <v>403</v>
      </c>
      <c r="AV16" s="39">
        <v>59.21</v>
      </c>
      <c r="AW16" s="39">
        <v>0</v>
      </c>
      <c r="AX16" s="101" t="s">
        <v>83</v>
      </c>
      <c r="AY16" s="146">
        <v>11</v>
      </c>
      <c r="AZ16" s="146" t="s">
        <v>44</v>
      </c>
      <c r="BA16" s="146" t="s">
        <v>44</v>
      </c>
      <c r="BB16" s="168" t="s">
        <v>388</v>
      </c>
      <c r="BC16" s="168"/>
      <c r="BD16" s="169" t="s">
        <v>44</v>
      </c>
      <c r="BE16" s="178" t="s">
        <v>8</v>
      </c>
    </row>
    <row r="17" spans="1:57" ht="45" customHeight="1" x14ac:dyDescent="0.25">
      <c r="A17" s="40">
        <v>42035</v>
      </c>
      <c r="B17" s="37" t="s">
        <v>390</v>
      </c>
      <c r="C17" s="37" t="s">
        <v>89</v>
      </c>
      <c r="D17" s="37" t="s">
        <v>398</v>
      </c>
      <c r="E17" s="37">
        <v>8560275</v>
      </c>
      <c r="F17" s="223">
        <v>14839823</v>
      </c>
      <c r="G17" s="37">
        <v>1</v>
      </c>
      <c r="H17" s="37" t="s">
        <v>128</v>
      </c>
      <c r="I17" s="37" t="s">
        <v>224</v>
      </c>
      <c r="J17" s="40">
        <v>41426</v>
      </c>
      <c r="K17" s="40">
        <v>39753</v>
      </c>
      <c r="L17" s="37" t="s">
        <v>225</v>
      </c>
      <c r="M17" s="101">
        <v>327250</v>
      </c>
      <c r="N17" s="101">
        <v>326613.33</v>
      </c>
      <c r="O17" s="101">
        <v>235000</v>
      </c>
      <c r="P17" s="40">
        <v>41978</v>
      </c>
      <c r="Q17" s="101">
        <v>199750</v>
      </c>
      <c r="R17" s="37">
        <v>390</v>
      </c>
      <c r="S17" s="40">
        <v>42010</v>
      </c>
      <c r="T17" s="40">
        <v>41546</v>
      </c>
      <c r="U17" s="146">
        <v>489</v>
      </c>
      <c r="V17" s="146">
        <v>0</v>
      </c>
      <c r="W17" s="146">
        <v>0</v>
      </c>
      <c r="X17" s="146">
        <v>0</v>
      </c>
      <c r="Y17" s="146">
        <v>0</v>
      </c>
      <c r="Z17" s="146">
        <v>0</v>
      </c>
      <c r="AA17" s="146">
        <v>0</v>
      </c>
      <c r="AB17" s="146">
        <v>0</v>
      </c>
      <c r="AC17" s="146">
        <v>0</v>
      </c>
      <c r="AD17" s="146">
        <v>0</v>
      </c>
      <c r="AE17" s="146">
        <v>0</v>
      </c>
      <c r="AF17" s="146">
        <v>0</v>
      </c>
      <c r="AG17" s="146">
        <v>0</v>
      </c>
      <c r="AH17" s="146">
        <v>0</v>
      </c>
      <c r="AI17" s="146">
        <v>14</v>
      </c>
      <c r="AJ17" s="146">
        <v>0</v>
      </c>
      <c r="AK17" s="146">
        <v>14</v>
      </c>
      <c r="AL17" s="146">
        <v>475</v>
      </c>
      <c r="AM17" s="146">
        <v>85</v>
      </c>
      <c r="AN17" s="41">
        <v>0.3</v>
      </c>
      <c r="AO17" s="101">
        <v>59.21</v>
      </c>
      <c r="AP17" s="101">
        <v>84.58</v>
      </c>
      <c r="AQ17" s="39">
        <v>-25.374999899999999</v>
      </c>
      <c r="AR17" s="37" t="s">
        <v>44</v>
      </c>
      <c r="AS17" s="37" t="s">
        <v>44</v>
      </c>
      <c r="AT17" s="37">
        <v>464</v>
      </c>
      <c r="AU17" s="37">
        <v>450</v>
      </c>
      <c r="AV17" s="39">
        <v>59.21</v>
      </c>
      <c r="AW17" s="39">
        <v>0</v>
      </c>
      <c r="AX17" s="101" t="s">
        <v>83</v>
      </c>
      <c r="AY17" s="146">
        <v>25</v>
      </c>
      <c r="AZ17" s="146" t="s">
        <v>44</v>
      </c>
      <c r="BA17" s="146" t="s">
        <v>44</v>
      </c>
      <c r="BB17" s="168" t="s">
        <v>388</v>
      </c>
      <c r="BC17" s="168"/>
      <c r="BD17" s="169" t="s">
        <v>44</v>
      </c>
      <c r="BE17" s="178" t="s">
        <v>8</v>
      </c>
    </row>
    <row r="18" spans="1:57" ht="45" x14ac:dyDescent="0.25">
      <c r="A18" s="40">
        <v>42035</v>
      </c>
      <c r="B18" s="37" t="s">
        <v>390</v>
      </c>
      <c r="C18" s="37" t="s">
        <v>89</v>
      </c>
      <c r="D18" s="37" t="s">
        <v>243</v>
      </c>
      <c r="E18" s="37">
        <v>8549343</v>
      </c>
      <c r="F18" s="223">
        <v>14888705</v>
      </c>
      <c r="G18" s="37">
        <v>1</v>
      </c>
      <c r="H18" s="37" t="s">
        <v>150</v>
      </c>
      <c r="I18" s="37" t="s">
        <v>224</v>
      </c>
      <c r="J18" s="40">
        <v>41426</v>
      </c>
      <c r="K18" s="40">
        <v>39114</v>
      </c>
      <c r="L18" s="37" t="s">
        <v>225</v>
      </c>
      <c r="M18" s="101">
        <v>212000</v>
      </c>
      <c r="N18" s="101">
        <v>209428.84</v>
      </c>
      <c r="O18" s="101">
        <v>299000</v>
      </c>
      <c r="P18" s="40">
        <v>42019</v>
      </c>
      <c r="Q18" s="101"/>
      <c r="R18" s="37">
        <v>390</v>
      </c>
      <c r="S18" s="40"/>
      <c r="T18" s="40">
        <v>41546</v>
      </c>
      <c r="U18" s="146">
        <v>489</v>
      </c>
      <c r="V18" s="146">
        <v>0</v>
      </c>
      <c r="W18" s="146">
        <v>0</v>
      </c>
      <c r="X18" s="146">
        <v>0</v>
      </c>
      <c r="Y18" s="146">
        <v>0</v>
      </c>
      <c r="Z18" s="146">
        <v>0</v>
      </c>
      <c r="AA18" s="146">
        <v>0</v>
      </c>
      <c r="AB18" s="146">
        <v>90</v>
      </c>
      <c r="AC18" s="146">
        <v>0</v>
      </c>
      <c r="AD18" s="146">
        <v>0</v>
      </c>
      <c r="AE18" s="146">
        <v>0</v>
      </c>
      <c r="AF18" s="146">
        <v>0</v>
      </c>
      <c r="AG18" s="146">
        <v>0</v>
      </c>
      <c r="AH18" s="146">
        <v>0</v>
      </c>
      <c r="AI18" s="146">
        <v>0</v>
      </c>
      <c r="AJ18" s="146">
        <v>0</v>
      </c>
      <c r="AK18" s="146">
        <v>90</v>
      </c>
      <c r="AL18" s="146">
        <v>399</v>
      </c>
      <c r="AM18" s="146">
        <v>9</v>
      </c>
      <c r="AN18" s="41">
        <v>0.3</v>
      </c>
      <c r="AO18" s="101">
        <v>59.21</v>
      </c>
      <c r="AP18" s="101">
        <v>84.58</v>
      </c>
      <c r="AQ18" s="39">
        <v>-25.374999899999999</v>
      </c>
      <c r="AR18" s="37" t="s">
        <v>44</v>
      </c>
      <c r="AS18" s="37" t="s">
        <v>44</v>
      </c>
      <c r="AT18" s="37">
        <v>489</v>
      </c>
      <c r="AU18" s="37">
        <v>284</v>
      </c>
      <c r="AV18" s="39">
        <v>84.58</v>
      </c>
      <c r="AW18" s="39">
        <v>-25.37</v>
      </c>
      <c r="AX18" s="101" t="s">
        <v>44</v>
      </c>
      <c r="AY18" s="146">
        <v>115</v>
      </c>
      <c r="AZ18" s="146" t="s">
        <v>44</v>
      </c>
      <c r="BA18" s="146" t="s">
        <v>44</v>
      </c>
      <c r="BB18" s="168" t="s">
        <v>377</v>
      </c>
      <c r="BC18" s="168" t="s">
        <v>378</v>
      </c>
      <c r="BD18" s="169" t="s">
        <v>44</v>
      </c>
      <c r="BE18" s="169" t="s">
        <v>44</v>
      </c>
    </row>
    <row r="19" spans="1:57" ht="90" x14ac:dyDescent="0.25">
      <c r="A19" s="40">
        <v>42035</v>
      </c>
      <c r="B19" s="37" t="s">
        <v>390</v>
      </c>
      <c r="C19" s="37" t="s">
        <v>89</v>
      </c>
      <c r="D19" s="37" t="s">
        <v>393</v>
      </c>
      <c r="E19" s="37">
        <v>8542871</v>
      </c>
      <c r="F19" s="223">
        <v>15006687</v>
      </c>
      <c r="G19" s="37">
        <v>1</v>
      </c>
      <c r="H19" s="37" t="s">
        <v>379</v>
      </c>
      <c r="I19" s="37" t="s">
        <v>224</v>
      </c>
      <c r="J19" s="40">
        <v>41426</v>
      </c>
      <c r="K19" s="40">
        <v>40664</v>
      </c>
      <c r="L19" s="37" t="s">
        <v>225</v>
      </c>
      <c r="M19" s="101">
        <v>149500</v>
      </c>
      <c r="N19" s="101">
        <v>151827.39000000001</v>
      </c>
      <c r="O19" s="101">
        <v>122000</v>
      </c>
      <c r="P19" s="40">
        <v>42030</v>
      </c>
      <c r="Q19" s="101"/>
      <c r="R19" s="37">
        <v>300</v>
      </c>
      <c r="S19" s="40"/>
      <c r="T19" s="40">
        <v>41546</v>
      </c>
      <c r="U19" s="146">
        <v>489</v>
      </c>
      <c r="V19" s="146">
        <v>0</v>
      </c>
      <c r="W19" s="146">
        <v>0</v>
      </c>
      <c r="X19" s="146">
        <v>0</v>
      </c>
      <c r="Y19" s="146">
        <v>125</v>
      </c>
      <c r="Z19" s="146">
        <v>0</v>
      </c>
      <c r="AA19" s="146">
        <v>0</v>
      </c>
      <c r="AB19" s="146">
        <v>0</v>
      </c>
      <c r="AC19" s="146">
        <v>0</v>
      </c>
      <c r="AD19" s="146">
        <v>0</v>
      </c>
      <c r="AE19" s="146">
        <v>0</v>
      </c>
      <c r="AF19" s="146">
        <v>0</v>
      </c>
      <c r="AG19" s="146">
        <v>15</v>
      </c>
      <c r="AH19" s="146">
        <v>0</v>
      </c>
      <c r="AI19" s="146">
        <v>14</v>
      </c>
      <c r="AJ19" s="146">
        <v>0</v>
      </c>
      <c r="AK19" s="146">
        <v>154</v>
      </c>
      <c r="AL19" s="146">
        <v>335</v>
      </c>
      <c r="AM19" s="146">
        <v>35</v>
      </c>
      <c r="AN19" s="41">
        <v>0.3</v>
      </c>
      <c r="AO19" s="101">
        <v>59.21</v>
      </c>
      <c r="AP19" s="101">
        <v>84.58</v>
      </c>
      <c r="AQ19" s="39">
        <v>-25.374999899999999</v>
      </c>
      <c r="AR19" s="37" t="s">
        <v>44</v>
      </c>
      <c r="AS19" s="37" t="s">
        <v>44</v>
      </c>
      <c r="AT19" s="37">
        <v>489</v>
      </c>
      <c r="AU19" s="37">
        <v>105</v>
      </c>
      <c r="AV19" s="39">
        <v>84.58</v>
      </c>
      <c r="AW19" s="39">
        <v>-25.37</v>
      </c>
      <c r="AX19" s="101" t="s">
        <v>44</v>
      </c>
      <c r="AY19" s="146">
        <v>230</v>
      </c>
      <c r="AZ19" s="146" t="s">
        <v>44</v>
      </c>
      <c r="BA19" s="146" t="s">
        <v>44</v>
      </c>
      <c r="BB19" s="168" t="s">
        <v>380</v>
      </c>
      <c r="BC19" s="168" t="s">
        <v>381</v>
      </c>
      <c r="BD19" s="169" t="s">
        <v>44</v>
      </c>
      <c r="BE19" s="169" t="s">
        <v>44</v>
      </c>
    </row>
    <row r="20" spans="1:57" ht="45" customHeight="1" x14ac:dyDescent="0.25">
      <c r="A20" s="40">
        <v>42035</v>
      </c>
      <c r="B20" s="37" t="s">
        <v>390</v>
      </c>
      <c r="C20" s="37" t="s">
        <v>89</v>
      </c>
      <c r="D20" s="37" t="s">
        <v>240</v>
      </c>
      <c r="E20" s="37">
        <v>8552571</v>
      </c>
      <c r="F20" s="223">
        <v>15078074</v>
      </c>
      <c r="G20" s="37">
        <v>1</v>
      </c>
      <c r="H20" s="37" t="s">
        <v>389</v>
      </c>
      <c r="I20" s="37" t="s">
        <v>224</v>
      </c>
      <c r="J20" s="40">
        <v>41426</v>
      </c>
      <c r="K20" s="40">
        <v>40391</v>
      </c>
      <c r="L20" s="37" t="s">
        <v>225</v>
      </c>
      <c r="M20" s="101">
        <v>305000</v>
      </c>
      <c r="N20" s="101">
        <v>294403.86</v>
      </c>
      <c r="O20" s="101">
        <v>155000</v>
      </c>
      <c r="P20" s="40">
        <v>41991</v>
      </c>
      <c r="Q20" s="101">
        <v>131750</v>
      </c>
      <c r="R20" s="37">
        <v>420</v>
      </c>
      <c r="S20" s="40">
        <v>42013</v>
      </c>
      <c r="T20" s="40">
        <v>41546</v>
      </c>
      <c r="U20" s="146">
        <v>489</v>
      </c>
      <c r="V20" s="146">
        <v>1</v>
      </c>
      <c r="W20" s="146">
        <v>0</v>
      </c>
      <c r="X20" s="146">
        <v>0</v>
      </c>
      <c r="Y20" s="146">
        <v>5</v>
      </c>
      <c r="Z20" s="146">
        <v>0</v>
      </c>
      <c r="AA20" s="146">
        <v>0</v>
      </c>
      <c r="AB20" s="146">
        <v>0</v>
      </c>
      <c r="AC20" s="146">
        <v>0</v>
      </c>
      <c r="AD20" s="146">
        <v>0</v>
      </c>
      <c r="AE20" s="146">
        <v>0</v>
      </c>
      <c r="AF20" s="146">
        <v>0</v>
      </c>
      <c r="AG20" s="146">
        <v>0</v>
      </c>
      <c r="AH20" s="146">
        <v>0</v>
      </c>
      <c r="AI20" s="146">
        <v>28</v>
      </c>
      <c r="AJ20" s="146">
        <v>0</v>
      </c>
      <c r="AK20" s="146">
        <v>34</v>
      </c>
      <c r="AL20" s="146">
        <v>455</v>
      </c>
      <c r="AM20" s="146">
        <v>35</v>
      </c>
      <c r="AN20" s="41">
        <v>0.3</v>
      </c>
      <c r="AO20" s="101">
        <v>59.21</v>
      </c>
      <c r="AP20" s="101">
        <v>84.58</v>
      </c>
      <c r="AQ20" s="39">
        <v>-25.374999899999999</v>
      </c>
      <c r="AR20" s="37" t="s">
        <v>44</v>
      </c>
      <c r="AS20" s="37" t="s">
        <v>44</v>
      </c>
      <c r="AT20" s="37">
        <v>467</v>
      </c>
      <c r="AU20" s="37">
        <v>433</v>
      </c>
      <c r="AV20" s="39">
        <v>59.21</v>
      </c>
      <c r="AW20" s="39">
        <v>0</v>
      </c>
      <c r="AX20" s="101" t="s">
        <v>83</v>
      </c>
      <c r="AY20" s="146">
        <v>22</v>
      </c>
      <c r="AZ20" s="146" t="s">
        <v>44</v>
      </c>
      <c r="BA20" s="146" t="s">
        <v>44</v>
      </c>
      <c r="BB20" s="168" t="s">
        <v>388</v>
      </c>
      <c r="BC20" s="168"/>
      <c r="BD20" s="169" t="s">
        <v>44</v>
      </c>
      <c r="BE20" s="178" t="s">
        <v>8</v>
      </c>
    </row>
    <row r="21" spans="1:57" ht="45" customHeight="1" x14ac:dyDescent="0.25">
      <c r="A21" s="40">
        <v>42035</v>
      </c>
      <c r="B21" s="37" t="s">
        <v>390</v>
      </c>
      <c r="C21" s="37" t="s">
        <v>89</v>
      </c>
      <c r="D21" s="37" t="s">
        <v>399</v>
      </c>
      <c r="E21" s="37">
        <v>8555523</v>
      </c>
      <c r="F21" s="223">
        <v>15155682</v>
      </c>
      <c r="G21" s="37">
        <v>1</v>
      </c>
      <c r="H21" s="37" t="s">
        <v>151</v>
      </c>
      <c r="I21" s="37" t="s">
        <v>224</v>
      </c>
      <c r="J21" s="40">
        <v>41487</v>
      </c>
      <c r="K21" s="40">
        <v>40026</v>
      </c>
      <c r="L21" s="37" t="s">
        <v>225</v>
      </c>
      <c r="M21" s="101">
        <v>140000</v>
      </c>
      <c r="N21" s="101">
        <v>145725.74</v>
      </c>
      <c r="O21" s="101">
        <v>81000</v>
      </c>
      <c r="P21" s="40">
        <v>41961</v>
      </c>
      <c r="Q21" s="101"/>
      <c r="R21" s="37">
        <v>300</v>
      </c>
      <c r="S21" s="40"/>
      <c r="T21" s="40">
        <v>41607</v>
      </c>
      <c r="U21" s="146">
        <v>428</v>
      </c>
      <c r="V21" s="146">
        <v>81</v>
      </c>
      <c r="W21" s="146">
        <v>0</v>
      </c>
      <c r="X21" s="146">
        <v>0</v>
      </c>
      <c r="Y21" s="146">
        <v>0</v>
      </c>
      <c r="Z21" s="146">
        <v>0</v>
      </c>
      <c r="AA21" s="146">
        <v>0</v>
      </c>
      <c r="AB21" s="146">
        <v>0</v>
      </c>
      <c r="AC21" s="146">
        <v>0</v>
      </c>
      <c r="AD21" s="146">
        <v>0</v>
      </c>
      <c r="AE21" s="146">
        <v>0</v>
      </c>
      <c r="AF21" s="146">
        <v>0</v>
      </c>
      <c r="AG21" s="146">
        <v>0</v>
      </c>
      <c r="AH21" s="146">
        <v>0</v>
      </c>
      <c r="AI21" s="146">
        <v>14</v>
      </c>
      <c r="AJ21" s="146">
        <v>0</v>
      </c>
      <c r="AK21" s="146">
        <v>95</v>
      </c>
      <c r="AL21" s="146">
        <v>333</v>
      </c>
      <c r="AM21" s="146">
        <v>33</v>
      </c>
      <c r="AN21" s="41">
        <v>0.3</v>
      </c>
      <c r="AO21" s="101">
        <v>59.21</v>
      </c>
      <c r="AP21" s="101">
        <v>84.58</v>
      </c>
      <c r="AQ21" s="39">
        <v>-25.374999899999999</v>
      </c>
      <c r="AR21" s="37" t="s">
        <v>44</v>
      </c>
      <c r="AS21" s="37" t="s">
        <v>44</v>
      </c>
      <c r="AT21" s="37">
        <v>428</v>
      </c>
      <c r="AU21" s="37">
        <v>308</v>
      </c>
      <c r="AV21" s="39">
        <v>59.21</v>
      </c>
      <c r="AW21" s="39">
        <v>0</v>
      </c>
      <c r="AX21" s="101" t="s">
        <v>83</v>
      </c>
      <c r="AY21" s="146">
        <v>25</v>
      </c>
      <c r="AZ21" s="146" t="s">
        <v>44</v>
      </c>
      <c r="BA21" s="146" t="s">
        <v>44</v>
      </c>
      <c r="BB21" s="168" t="s">
        <v>388</v>
      </c>
      <c r="BC21" s="168"/>
      <c r="BD21" s="169" t="s">
        <v>44</v>
      </c>
      <c r="BE21" s="178" t="s">
        <v>8</v>
      </c>
    </row>
    <row r="22" spans="1:57" ht="105" x14ac:dyDescent="0.25">
      <c r="A22" s="40">
        <v>42035</v>
      </c>
      <c r="B22" s="37" t="s">
        <v>400</v>
      </c>
      <c r="C22" s="37" t="s">
        <v>89</v>
      </c>
      <c r="D22" s="37" t="s">
        <v>248</v>
      </c>
      <c r="E22" s="37">
        <v>8523143</v>
      </c>
      <c r="F22" s="223">
        <v>15304959</v>
      </c>
      <c r="G22" s="37">
        <v>1</v>
      </c>
      <c r="H22" s="37" t="s">
        <v>245</v>
      </c>
      <c r="I22" s="37" t="s">
        <v>224</v>
      </c>
      <c r="J22" s="40">
        <v>41487</v>
      </c>
      <c r="K22" s="40">
        <v>41456</v>
      </c>
      <c r="L22" s="37" t="s">
        <v>225</v>
      </c>
      <c r="M22" s="101">
        <v>128000</v>
      </c>
      <c r="N22" s="101">
        <v>115878.12</v>
      </c>
      <c r="O22" s="101">
        <v>135000</v>
      </c>
      <c r="P22" s="40">
        <v>41987</v>
      </c>
      <c r="Q22" s="101"/>
      <c r="R22" s="37">
        <v>300</v>
      </c>
      <c r="S22" s="40"/>
      <c r="T22" s="40">
        <v>41607</v>
      </c>
      <c r="U22" s="146">
        <v>428</v>
      </c>
      <c r="V22" s="146">
        <v>81</v>
      </c>
      <c r="W22" s="146">
        <v>0</v>
      </c>
      <c r="X22" s="146">
        <v>0</v>
      </c>
      <c r="Y22" s="146">
        <v>0</v>
      </c>
      <c r="Z22" s="146">
        <v>0</v>
      </c>
      <c r="AA22" s="146">
        <v>0</v>
      </c>
      <c r="AB22" s="146">
        <v>0</v>
      </c>
      <c r="AC22" s="146">
        <v>0</v>
      </c>
      <c r="AD22" s="146">
        <v>0</v>
      </c>
      <c r="AE22" s="146">
        <v>0</v>
      </c>
      <c r="AF22" s="146">
        <v>0</v>
      </c>
      <c r="AG22" s="146">
        <v>0</v>
      </c>
      <c r="AH22" s="146">
        <v>0</v>
      </c>
      <c r="AI22" s="146">
        <v>14</v>
      </c>
      <c r="AJ22" s="146">
        <v>0</v>
      </c>
      <c r="AK22" s="146">
        <v>95</v>
      </c>
      <c r="AL22" s="146">
        <v>333</v>
      </c>
      <c r="AM22" s="146">
        <v>33</v>
      </c>
      <c r="AN22" s="41">
        <v>0.3</v>
      </c>
      <c r="AO22" s="101">
        <v>59.21</v>
      </c>
      <c r="AP22" s="101">
        <v>84.58</v>
      </c>
      <c r="AQ22" s="39">
        <v>-25.374999899999999</v>
      </c>
      <c r="AR22" s="37" t="s">
        <v>44</v>
      </c>
      <c r="AS22" s="37" t="s">
        <v>44</v>
      </c>
      <c r="AT22" s="37">
        <v>428</v>
      </c>
      <c r="AU22" s="37">
        <v>210</v>
      </c>
      <c r="AV22" s="39">
        <v>84.58</v>
      </c>
      <c r="AW22" s="39">
        <v>-25.37</v>
      </c>
      <c r="AX22" s="101" t="s">
        <v>44</v>
      </c>
      <c r="AY22" s="146">
        <v>123</v>
      </c>
      <c r="AZ22" s="146" t="s">
        <v>44</v>
      </c>
      <c r="BA22" s="146" t="s">
        <v>44</v>
      </c>
      <c r="BB22" s="168" t="s">
        <v>382</v>
      </c>
      <c r="BC22" s="168" t="s">
        <v>383</v>
      </c>
      <c r="BD22" s="169" t="s">
        <v>44</v>
      </c>
      <c r="BE22" s="169" t="s">
        <v>44</v>
      </c>
    </row>
    <row r="23" spans="1:57" ht="45" x14ac:dyDescent="0.25">
      <c r="A23" s="40">
        <v>42035</v>
      </c>
      <c r="B23" s="37" t="s">
        <v>391</v>
      </c>
      <c r="C23" s="37" t="s">
        <v>89</v>
      </c>
      <c r="D23" s="37" t="s">
        <v>230</v>
      </c>
      <c r="E23" s="37">
        <v>8530647</v>
      </c>
      <c r="F23" s="223">
        <v>14896278</v>
      </c>
      <c r="G23" s="37">
        <v>1</v>
      </c>
      <c r="H23" s="37" t="s">
        <v>237</v>
      </c>
      <c r="I23" s="37" t="s">
        <v>231</v>
      </c>
      <c r="J23" s="40">
        <v>41426</v>
      </c>
      <c r="K23" s="40">
        <v>39722</v>
      </c>
      <c r="L23" s="37" t="s">
        <v>225</v>
      </c>
      <c r="M23" s="101">
        <v>378000</v>
      </c>
      <c r="N23" s="101">
        <v>375104.26</v>
      </c>
      <c r="O23" s="101">
        <v>210000</v>
      </c>
      <c r="P23" s="40">
        <v>41950</v>
      </c>
      <c r="Q23" s="101">
        <v>97750</v>
      </c>
      <c r="R23" s="37">
        <v>440</v>
      </c>
      <c r="S23" s="40">
        <v>41956</v>
      </c>
      <c r="T23" s="40">
        <v>41546</v>
      </c>
      <c r="U23" s="146">
        <v>489</v>
      </c>
      <c r="V23" s="146">
        <v>0</v>
      </c>
      <c r="W23" s="146">
        <v>0</v>
      </c>
      <c r="X23" s="146">
        <v>0</v>
      </c>
      <c r="Y23" s="146">
        <v>0</v>
      </c>
      <c r="Z23" s="146">
        <v>0</v>
      </c>
      <c r="AA23" s="146">
        <v>0</v>
      </c>
      <c r="AB23" s="146">
        <v>0</v>
      </c>
      <c r="AC23" s="146">
        <v>0</v>
      </c>
      <c r="AD23" s="146">
        <v>0</v>
      </c>
      <c r="AE23" s="146">
        <v>0</v>
      </c>
      <c r="AF23" s="146">
        <v>0</v>
      </c>
      <c r="AG23" s="146">
        <v>0</v>
      </c>
      <c r="AH23" s="146">
        <v>0</v>
      </c>
      <c r="AI23" s="146">
        <v>0</v>
      </c>
      <c r="AJ23" s="146">
        <v>0</v>
      </c>
      <c r="AK23" s="146">
        <v>0</v>
      </c>
      <c r="AL23" s="146">
        <v>489</v>
      </c>
      <c r="AM23" s="146">
        <v>49</v>
      </c>
      <c r="AN23" s="41">
        <v>0.3</v>
      </c>
      <c r="AO23" s="101">
        <v>59.21</v>
      </c>
      <c r="AP23" s="101">
        <v>84.58</v>
      </c>
      <c r="AQ23" s="39">
        <v>-25.374999899999999</v>
      </c>
      <c r="AR23" s="37" t="s">
        <v>44</v>
      </c>
      <c r="AS23" s="37" t="s">
        <v>44</v>
      </c>
      <c r="AT23" s="37">
        <v>410</v>
      </c>
      <c r="AU23" s="37">
        <v>410</v>
      </c>
      <c r="AV23" s="39">
        <v>84.58</v>
      </c>
      <c r="AW23" s="39">
        <v>-25.37</v>
      </c>
      <c r="AX23" s="101" t="s">
        <v>44</v>
      </c>
      <c r="AY23" s="146">
        <v>79</v>
      </c>
      <c r="AZ23" s="146" t="s">
        <v>44</v>
      </c>
      <c r="BA23" s="146" t="s">
        <v>44</v>
      </c>
      <c r="BB23" s="168" t="s">
        <v>384</v>
      </c>
      <c r="BC23" s="168" t="s">
        <v>363</v>
      </c>
      <c r="BD23" s="169" t="s">
        <v>44</v>
      </c>
      <c r="BE23" s="169" t="s">
        <v>44</v>
      </c>
    </row>
    <row r="24" spans="1:57" ht="45" x14ac:dyDescent="0.25">
      <c r="A24" s="40">
        <v>42035</v>
      </c>
      <c r="B24" s="37" t="s">
        <v>390</v>
      </c>
      <c r="C24" s="37" t="s">
        <v>89</v>
      </c>
      <c r="D24" s="37" t="s">
        <v>246</v>
      </c>
      <c r="E24" s="37">
        <v>8549331</v>
      </c>
      <c r="F24" s="223">
        <v>14851620</v>
      </c>
      <c r="G24" s="37">
        <v>1</v>
      </c>
      <c r="H24" s="37" t="s">
        <v>237</v>
      </c>
      <c r="I24" s="37" t="s">
        <v>227</v>
      </c>
      <c r="J24" s="40">
        <v>41426</v>
      </c>
      <c r="K24" s="40">
        <v>39052</v>
      </c>
      <c r="L24" s="37" t="s">
        <v>225</v>
      </c>
      <c r="M24" s="101">
        <v>183920</v>
      </c>
      <c r="N24" s="101">
        <v>183439.06</v>
      </c>
      <c r="O24" s="101">
        <v>160000</v>
      </c>
      <c r="P24" s="40">
        <v>41928</v>
      </c>
      <c r="Q24" s="101">
        <v>157250</v>
      </c>
      <c r="R24" s="37">
        <v>440</v>
      </c>
      <c r="S24" s="40">
        <v>41968</v>
      </c>
      <c r="T24" s="40">
        <v>41546</v>
      </c>
      <c r="U24" s="146">
        <v>489</v>
      </c>
      <c r="V24" s="146">
        <v>0</v>
      </c>
      <c r="W24" s="146">
        <v>0</v>
      </c>
      <c r="X24" s="146">
        <v>0</v>
      </c>
      <c r="Y24" s="146">
        <v>0</v>
      </c>
      <c r="Z24" s="146">
        <v>0</v>
      </c>
      <c r="AA24" s="146">
        <v>0</v>
      </c>
      <c r="AB24" s="146">
        <v>0</v>
      </c>
      <c r="AC24" s="146">
        <v>0</v>
      </c>
      <c r="AD24" s="146">
        <v>0</v>
      </c>
      <c r="AE24" s="146">
        <v>0</v>
      </c>
      <c r="AF24" s="146">
        <v>0</v>
      </c>
      <c r="AG24" s="146">
        <v>0</v>
      </c>
      <c r="AH24" s="146">
        <v>0</v>
      </c>
      <c r="AI24" s="146">
        <v>0</v>
      </c>
      <c r="AJ24" s="146">
        <v>0</v>
      </c>
      <c r="AK24" s="146">
        <v>0</v>
      </c>
      <c r="AL24" s="146">
        <v>489</v>
      </c>
      <c r="AM24" s="146">
        <v>49</v>
      </c>
      <c r="AN24" s="41">
        <v>0.3</v>
      </c>
      <c r="AO24" s="101">
        <v>59.21</v>
      </c>
      <c r="AP24" s="101">
        <v>84.58</v>
      </c>
      <c r="AQ24" s="39">
        <v>-25.374999899999999</v>
      </c>
      <c r="AR24" s="37" t="s">
        <v>44</v>
      </c>
      <c r="AS24" s="37" t="s">
        <v>44</v>
      </c>
      <c r="AT24" s="37">
        <v>422</v>
      </c>
      <c r="AU24" s="37">
        <v>422</v>
      </c>
      <c r="AV24" s="39">
        <v>84.58</v>
      </c>
      <c r="AW24" s="39">
        <v>-25.37</v>
      </c>
      <c r="AX24" s="101" t="s">
        <v>44</v>
      </c>
      <c r="AY24" s="146">
        <v>67</v>
      </c>
      <c r="AZ24" s="146" t="s">
        <v>44</v>
      </c>
      <c r="BA24" s="146" t="s">
        <v>44</v>
      </c>
      <c r="BB24" s="168" t="s">
        <v>385</v>
      </c>
      <c r="BC24" s="168" t="s">
        <v>363</v>
      </c>
      <c r="BD24" s="169" t="s">
        <v>44</v>
      </c>
      <c r="BE24" s="169" t="s">
        <v>44</v>
      </c>
    </row>
    <row r="25" spans="1:57" ht="45" x14ac:dyDescent="0.25">
      <c r="A25" s="40">
        <v>42035</v>
      </c>
      <c r="B25" s="37" t="s">
        <v>390</v>
      </c>
      <c r="C25" s="37" t="s">
        <v>89</v>
      </c>
      <c r="D25" s="37" t="s">
        <v>234</v>
      </c>
      <c r="E25" s="37">
        <v>8563163</v>
      </c>
      <c r="F25" s="223">
        <v>15345119</v>
      </c>
      <c r="G25" s="37">
        <v>1</v>
      </c>
      <c r="H25" s="37" t="s">
        <v>247</v>
      </c>
      <c r="I25" s="37" t="s">
        <v>224</v>
      </c>
      <c r="J25" s="40">
        <v>41487</v>
      </c>
      <c r="K25" s="40">
        <v>41548</v>
      </c>
      <c r="L25" s="37" t="s">
        <v>225</v>
      </c>
      <c r="M25" s="101">
        <v>147250</v>
      </c>
      <c r="N25" s="101">
        <v>128956.1</v>
      </c>
      <c r="O25" s="101">
        <v>199000</v>
      </c>
      <c r="P25" s="40">
        <v>41975</v>
      </c>
      <c r="Q25" s="101">
        <v>145610.89000000001</v>
      </c>
      <c r="R25" s="37">
        <v>360</v>
      </c>
      <c r="S25" s="40">
        <v>41988</v>
      </c>
      <c r="T25" s="40">
        <v>41607</v>
      </c>
      <c r="U25" s="146">
        <v>428</v>
      </c>
      <c r="V25" s="146">
        <v>0</v>
      </c>
      <c r="W25" s="146">
        <v>0</v>
      </c>
      <c r="X25" s="146">
        <v>0</v>
      </c>
      <c r="Y25" s="146">
        <v>0</v>
      </c>
      <c r="Z25" s="146">
        <v>0</v>
      </c>
      <c r="AA25" s="146">
        <v>0</v>
      </c>
      <c r="AB25" s="146">
        <v>0</v>
      </c>
      <c r="AC25" s="146">
        <v>0</v>
      </c>
      <c r="AD25" s="146">
        <v>0</v>
      </c>
      <c r="AE25" s="146">
        <v>0</v>
      </c>
      <c r="AF25" s="146">
        <v>0</v>
      </c>
      <c r="AG25" s="146">
        <v>15</v>
      </c>
      <c r="AH25" s="146">
        <v>0</v>
      </c>
      <c r="AI25" s="146">
        <v>14</v>
      </c>
      <c r="AJ25" s="146">
        <v>0</v>
      </c>
      <c r="AK25" s="146">
        <v>29</v>
      </c>
      <c r="AL25" s="146">
        <v>399</v>
      </c>
      <c r="AM25" s="146">
        <v>39</v>
      </c>
      <c r="AN25" s="41">
        <v>0.3</v>
      </c>
      <c r="AO25" s="101">
        <v>59.21</v>
      </c>
      <c r="AP25" s="101">
        <v>84.58</v>
      </c>
      <c r="AQ25" s="39">
        <v>-25.374999899999999</v>
      </c>
      <c r="AR25" s="37" t="s">
        <v>44</v>
      </c>
      <c r="AS25" s="37" t="s">
        <v>44</v>
      </c>
      <c r="AT25" s="37">
        <v>381</v>
      </c>
      <c r="AU25" s="37">
        <v>352</v>
      </c>
      <c r="AV25" s="39">
        <v>84.58</v>
      </c>
      <c r="AW25" s="39">
        <v>-25.37</v>
      </c>
      <c r="AX25" s="101" t="s">
        <v>44</v>
      </c>
      <c r="AY25" s="146">
        <v>47</v>
      </c>
      <c r="AZ25" s="146" t="s">
        <v>44</v>
      </c>
      <c r="BA25" s="146" t="s">
        <v>44</v>
      </c>
      <c r="BB25" s="168" t="s">
        <v>386</v>
      </c>
      <c r="BC25" s="168" t="s">
        <v>363</v>
      </c>
      <c r="BD25" s="169" t="s">
        <v>44</v>
      </c>
      <c r="BE25" s="169" t="s">
        <v>44</v>
      </c>
    </row>
    <row r="26" spans="1:57" ht="135" x14ac:dyDescent="0.25">
      <c r="A26" s="40">
        <v>42063</v>
      </c>
      <c r="B26" s="37" t="s">
        <v>253</v>
      </c>
      <c r="C26" s="37" t="s">
        <v>89</v>
      </c>
      <c r="D26" s="37" t="s">
        <v>521</v>
      </c>
      <c r="E26" s="37">
        <v>8558607</v>
      </c>
      <c r="F26" s="223">
        <v>15090848</v>
      </c>
      <c r="G26" s="37">
        <v>1</v>
      </c>
      <c r="H26" s="37" t="s">
        <v>237</v>
      </c>
      <c r="I26" s="37" t="s">
        <v>231</v>
      </c>
      <c r="J26" s="40">
        <v>41426</v>
      </c>
      <c r="K26" s="40">
        <v>39995</v>
      </c>
      <c r="L26" s="37" t="s">
        <v>225</v>
      </c>
      <c r="M26" s="101">
        <v>210000</v>
      </c>
      <c r="N26" s="101">
        <v>207793.29</v>
      </c>
      <c r="O26" s="101">
        <v>485000</v>
      </c>
      <c r="P26" s="40">
        <v>42012</v>
      </c>
      <c r="Q26" s="101">
        <v>312433.44</v>
      </c>
      <c r="R26" s="37">
        <v>440</v>
      </c>
      <c r="S26" s="40">
        <v>42046</v>
      </c>
      <c r="T26" s="40">
        <v>41546</v>
      </c>
      <c r="U26" s="146">
        <v>517</v>
      </c>
      <c r="V26" s="146">
        <v>0</v>
      </c>
      <c r="W26" s="146">
        <v>0</v>
      </c>
      <c r="X26" s="146">
        <v>0</v>
      </c>
      <c r="Y26" s="146">
        <v>0</v>
      </c>
      <c r="Z26" s="146">
        <v>0</v>
      </c>
      <c r="AA26" s="146">
        <v>0</v>
      </c>
      <c r="AB26" s="146">
        <v>0</v>
      </c>
      <c r="AC26" s="146">
        <v>0</v>
      </c>
      <c r="AD26" s="146">
        <v>0</v>
      </c>
      <c r="AE26" s="146">
        <v>0</v>
      </c>
      <c r="AF26" s="146">
        <v>0</v>
      </c>
      <c r="AG26" s="146">
        <v>7</v>
      </c>
      <c r="AH26" s="146">
        <v>0</v>
      </c>
      <c r="AI26" s="146">
        <v>0</v>
      </c>
      <c r="AJ26" s="146">
        <v>0</v>
      </c>
      <c r="AK26" s="146">
        <v>7</v>
      </c>
      <c r="AL26" s="146">
        <v>510</v>
      </c>
      <c r="AM26" s="146">
        <v>70</v>
      </c>
      <c r="AN26" s="41">
        <v>0.3</v>
      </c>
      <c r="AO26" s="101">
        <v>59.21</v>
      </c>
      <c r="AP26" s="101">
        <v>84.58</v>
      </c>
      <c r="AQ26" s="39">
        <v>-25.374999899999999</v>
      </c>
      <c r="AR26" s="37" t="s">
        <v>44</v>
      </c>
      <c r="AS26" s="37" t="s">
        <v>44</v>
      </c>
      <c r="AT26" s="37">
        <v>500</v>
      </c>
      <c r="AU26" s="37">
        <v>493</v>
      </c>
      <c r="AV26" s="39">
        <v>84.58</v>
      </c>
      <c r="AW26" s="39">
        <v>-25.37</v>
      </c>
      <c r="AX26" s="101" t="s">
        <v>44</v>
      </c>
      <c r="AY26" s="146">
        <v>17</v>
      </c>
      <c r="AZ26" s="146" t="s">
        <v>44</v>
      </c>
      <c r="BA26" s="146" t="s">
        <v>44</v>
      </c>
      <c r="BB26" s="168" t="s">
        <v>522</v>
      </c>
      <c r="BC26" s="168" t="s">
        <v>523</v>
      </c>
      <c r="BD26" s="169" t="s">
        <v>44</v>
      </c>
      <c r="BE26" s="169" t="s">
        <v>44</v>
      </c>
    </row>
    <row r="27" spans="1:57" ht="105" x14ac:dyDescent="0.25">
      <c r="A27" s="40">
        <v>42063</v>
      </c>
      <c r="B27" s="37" t="s">
        <v>252</v>
      </c>
      <c r="C27" s="37" t="s">
        <v>89</v>
      </c>
      <c r="D27" s="37" t="s">
        <v>392</v>
      </c>
      <c r="E27" s="37">
        <v>8531196</v>
      </c>
      <c r="F27" s="223">
        <v>14929715</v>
      </c>
      <c r="G27" s="37">
        <v>1</v>
      </c>
      <c r="H27" s="37" t="s">
        <v>148</v>
      </c>
      <c r="I27" s="37" t="s">
        <v>231</v>
      </c>
      <c r="J27" s="40">
        <v>41426</v>
      </c>
      <c r="K27" s="40">
        <v>39767</v>
      </c>
      <c r="L27" s="37" t="s">
        <v>225</v>
      </c>
      <c r="M27" s="101">
        <v>116200</v>
      </c>
      <c r="N27" s="101">
        <v>114776.03</v>
      </c>
      <c r="O27" s="101">
        <v>90000</v>
      </c>
      <c r="P27" s="40">
        <v>41904</v>
      </c>
      <c r="Q27" s="101"/>
      <c r="R27" s="37">
        <v>330</v>
      </c>
      <c r="S27" s="40"/>
      <c r="T27" s="40">
        <v>41546</v>
      </c>
      <c r="U27" s="146">
        <v>517</v>
      </c>
      <c r="V27" s="146">
        <v>0</v>
      </c>
      <c r="W27" s="146">
        <v>0</v>
      </c>
      <c r="X27" s="146">
        <v>0</v>
      </c>
      <c r="Y27" s="146">
        <v>0</v>
      </c>
      <c r="Z27" s="146">
        <v>0</v>
      </c>
      <c r="AA27" s="146">
        <v>0</v>
      </c>
      <c r="AB27" s="146">
        <v>90</v>
      </c>
      <c r="AC27" s="146">
        <v>0</v>
      </c>
      <c r="AD27" s="146">
        <v>0</v>
      </c>
      <c r="AE27" s="146">
        <v>0</v>
      </c>
      <c r="AF27" s="146">
        <v>0</v>
      </c>
      <c r="AG27" s="146">
        <v>0</v>
      </c>
      <c r="AH27" s="146">
        <v>0</v>
      </c>
      <c r="AI27" s="146">
        <v>0</v>
      </c>
      <c r="AJ27" s="146">
        <v>0</v>
      </c>
      <c r="AK27" s="146">
        <v>90</v>
      </c>
      <c r="AL27" s="146">
        <v>427</v>
      </c>
      <c r="AM27" s="146">
        <v>97</v>
      </c>
      <c r="AN27" s="41">
        <v>0.3</v>
      </c>
      <c r="AO27" s="101">
        <v>59.21</v>
      </c>
      <c r="AP27" s="101">
        <v>84.58</v>
      </c>
      <c r="AQ27" s="39">
        <v>-25.374999899999999</v>
      </c>
      <c r="AR27" s="37" t="s">
        <v>44</v>
      </c>
      <c r="AS27" s="37" t="s">
        <v>44</v>
      </c>
      <c r="AT27" s="37">
        <v>517</v>
      </c>
      <c r="AU27" s="37">
        <v>63</v>
      </c>
      <c r="AV27" s="39">
        <v>84.58</v>
      </c>
      <c r="AW27" s="39">
        <v>-25.37</v>
      </c>
      <c r="AX27" s="101" t="s">
        <v>44</v>
      </c>
      <c r="AY27" s="146">
        <v>364</v>
      </c>
      <c r="AZ27" s="146" t="s">
        <v>44</v>
      </c>
      <c r="BA27" s="146" t="s">
        <v>44</v>
      </c>
      <c r="BB27" s="168" t="s">
        <v>524</v>
      </c>
      <c r="BC27" s="168" t="s">
        <v>525</v>
      </c>
      <c r="BD27" s="169" t="s">
        <v>44</v>
      </c>
      <c r="BE27" s="169" t="s">
        <v>44</v>
      </c>
    </row>
    <row r="28" spans="1:57" ht="135" x14ac:dyDescent="0.25">
      <c r="A28" s="40">
        <v>42063</v>
      </c>
      <c r="B28" s="37" t="s">
        <v>253</v>
      </c>
      <c r="C28" s="37" t="s">
        <v>89</v>
      </c>
      <c r="D28" s="37" t="s">
        <v>239</v>
      </c>
      <c r="E28" s="37">
        <v>8564589</v>
      </c>
      <c r="F28" s="223">
        <v>14979504</v>
      </c>
      <c r="G28" s="37">
        <v>1</v>
      </c>
      <c r="H28" s="37" t="s">
        <v>245</v>
      </c>
      <c r="I28" s="37" t="s">
        <v>224</v>
      </c>
      <c r="J28" s="40">
        <v>41426</v>
      </c>
      <c r="K28" s="40">
        <v>39692</v>
      </c>
      <c r="L28" s="37" t="s">
        <v>225</v>
      </c>
      <c r="M28" s="101">
        <v>159210</v>
      </c>
      <c r="N28" s="101">
        <v>187455.42</v>
      </c>
      <c r="O28" s="101">
        <v>200900</v>
      </c>
      <c r="P28" s="40">
        <v>41989</v>
      </c>
      <c r="Q28" s="101">
        <v>170765</v>
      </c>
      <c r="R28" s="37">
        <v>300</v>
      </c>
      <c r="S28" s="40">
        <v>42031</v>
      </c>
      <c r="T28" s="40">
        <v>41546</v>
      </c>
      <c r="U28" s="146">
        <v>517</v>
      </c>
      <c r="V28" s="146">
        <v>0</v>
      </c>
      <c r="W28" s="146">
        <v>0</v>
      </c>
      <c r="X28" s="146">
        <v>0</v>
      </c>
      <c r="Y28" s="146">
        <v>0</v>
      </c>
      <c r="Z28" s="146">
        <v>0</v>
      </c>
      <c r="AA28" s="146">
        <v>0</v>
      </c>
      <c r="AB28" s="146">
        <v>0</v>
      </c>
      <c r="AC28" s="146">
        <v>0</v>
      </c>
      <c r="AD28" s="146">
        <v>0</v>
      </c>
      <c r="AE28" s="146">
        <v>0</v>
      </c>
      <c r="AF28" s="146">
        <v>0</v>
      </c>
      <c r="AG28" s="146">
        <v>108</v>
      </c>
      <c r="AH28" s="146">
        <v>0</v>
      </c>
      <c r="AI28" s="146">
        <v>14</v>
      </c>
      <c r="AJ28" s="146">
        <v>0</v>
      </c>
      <c r="AK28" s="146">
        <v>122</v>
      </c>
      <c r="AL28" s="146">
        <v>395</v>
      </c>
      <c r="AM28" s="146">
        <v>95</v>
      </c>
      <c r="AN28" s="41">
        <v>0.3</v>
      </c>
      <c r="AO28" s="101">
        <v>59.21</v>
      </c>
      <c r="AP28" s="101">
        <v>84.58</v>
      </c>
      <c r="AQ28" s="39">
        <v>-25.374999899999999</v>
      </c>
      <c r="AR28" s="37" t="s">
        <v>44</v>
      </c>
      <c r="AS28" s="37" t="s">
        <v>44</v>
      </c>
      <c r="AT28" s="37">
        <v>485</v>
      </c>
      <c r="AU28" s="37">
        <v>363</v>
      </c>
      <c r="AV28" s="39">
        <v>84.58</v>
      </c>
      <c r="AW28" s="39">
        <v>-25.37</v>
      </c>
      <c r="AX28" s="101" t="s">
        <v>44</v>
      </c>
      <c r="AY28" s="146">
        <v>32</v>
      </c>
      <c r="AZ28" s="146" t="s">
        <v>44</v>
      </c>
      <c r="BA28" s="146" t="s">
        <v>44</v>
      </c>
      <c r="BB28" s="168" t="s">
        <v>522</v>
      </c>
      <c r="BC28" s="168" t="s">
        <v>526</v>
      </c>
      <c r="BD28" s="169" t="s">
        <v>44</v>
      </c>
      <c r="BE28" s="169" t="s">
        <v>44</v>
      </c>
    </row>
    <row r="29" spans="1:57" ht="120" x14ac:dyDescent="0.25">
      <c r="A29" s="40">
        <v>42063</v>
      </c>
      <c r="B29" s="37" t="s">
        <v>253</v>
      </c>
      <c r="C29" s="37" t="s">
        <v>89</v>
      </c>
      <c r="D29" s="37" t="s">
        <v>393</v>
      </c>
      <c r="E29" s="37">
        <v>8566748</v>
      </c>
      <c r="F29" s="223">
        <v>15073216</v>
      </c>
      <c r="G29" s="37">
        <v>1</v>
      </c>
      <c r="H29" s="37" t="s">
        <v>148</v>
      </c>
      <c r="I29" s="37" t="s">
        <v>224</v>
      </c>
      <c r="J29" s="40">
        <v>41426</v>
      </c>
      <c r="K29" s="40">
        <v>40909</v>
      </c>
      <c r="L29" s="37" t="s">
        <v>225</v>
      </c>
      <c r="M29" s="101">
        <v>179350</v>
      </c>
      <c r="N29" s="101">
        <v>219426.37</v>
      </c>
      <c r="O29" s="101">
        <v>145000</v>
      </c>
      <c r="P29" s="40">
        <v>41995</v>
      </c>
      <c r="Q29" s="101"/>
      <c r="R29" s="37">
        <v>330</v>
      </c>
      <c r="S29" s="40"/>
      <c r="T29" s="40">
        <v>41546</v>
      </c>
      <c r="U29" s="146">
        <v>517</v>
      </c>
      <c r="V29" s="146">
        <v>0</v>
      </c>
      <c r="W29" s="146">
        <v>0</v>
      </c>
      <c r="X29" s="146">
        <v>0</v>
      </c>
      <c r="Y29" s="146">
        <v>125</v>
      </c>
      <c r="Z29" s="146">
        <v>0</v>
      </c>
      <c r="AA29" s="146">
        <v>0</v>
      </c>
      <c r="AB29" s="146">
        <v>0</v>
      </c>
      <c r="AC29" s="146">
        <v>0</v>
      </c>
      <c r="AD29" s="146">
        <v>0</v>
      </c>
      <c r="AE29" s="146">
        <v>0</v>
      </c>
      <c r="AF29" s="146">
        <v>0</v>
      </c>
      <c r="AG29" s="146">
        <v>48</v>
      </c>
      <c r="AH29" s="146">
        <v>0</v>
      </c>
      <c r="AI29" s="146">
        <v>0</v>
      </c>
      <c r="AJ29" s="146">
        <v>0</v>
      </c>
      <c r="AK29" s="146">
        <v>173</v>
      </c>
      <c r="AL29" s="146">
        <v>344</v>
      </c>
      <c r="AM29" s="146">
        <v>14</v>
      </c>
      <c r="AN29" s="41">
        <v>0.3</v>
      </c>
      <c r="AO29" s="101">
        <v>59.21</v>
      </c>
      <c r="AP29" s="101">
        <v>84.58</v>
      </c>
      <c r="AQ29" s="39">
        <v>-25.374999899999999</v>
      </c>
      <c r="AR29" s="37" t="s">
        <v>44</v>
      </c>
      <c r="AS29" s="37" t="s">
        <v>44</v>
      </c>
      <c r="AT29" s="37">
        <v>517</v>
      </c>
      <c r="AU29" s="37">
        <v>315</v>
      </c>
      <c r="AV29" s="39">
        <v>84.58</v>
      </c>
      <c r="AW29" s="39">
        <v>-25.37</v>
      </c>
      <c r="AX29" s="101" t="s">
        <v>44</v>
      </c>
      <c r="AY29" s="146">
        <v>29</v>
      </c>
      <c r="AZ29" s="146" t="s">
        <v>44</v>
      </c>
      <c r="BA29" s="146" t="s">
        <v>44</v>
      </c>
      <c r="BB29" s="168" t="s">
        <v>527</v>
      </c>
      <c r="BC29" s="168" t="s">
        <v>528</v>
      </c>
      <c r="BD29" s="169" t="s">
        <v>44</v>
      </c>
      <c r="BE29" s="169" t="s">
        <v>44</v>
      </c>
    </row>
    <row r="30" spans="1:57" ht="135" x14ac:dyDescent="0.25">
      <c r="A30" s="40">
        <v>42063</v>
      </c>
      <c r="B30" s="37" t="s">
        <v>252</v>
      </c>
      <c r="C30" s="37" t="s">
        <v>89</v>
      </c>
      <c r="D30" s="37" t="s">
        <v>529</v>
      </c>
      <c r="E30" s="37">
        <v>8528927</v>
      </c>
      <c r="F30" s="223">
        <v>14909808</v>
      </c>
      <c r="G30" s="37">
        <v>1</v>
      </c>
      <c r="H30" s="37" t="s">
        <v>130</v>
      </c>
      <c r="I30" s="37" t="s">
        <v>229</v>
      </c>
      <c r="J30" s="40">
        <v>41426</v>
      </c>
      <c r="K30" s="40">
        <v>39845</v>
      </c>
      <c r="L30" s="37" t="s">
        <v>225</v>
      </c>
      <c r="M30" s="101">
        <v>133384</v>
      </c>
      <c r="N30" s="101">
        <v>131609.15</v>
      </c>
      <c r="O30" s="101">
        <v>102000</v>
      </c>
      <c r="P30" s="40">
        <v>42041</v>
      </c>
      <c r="Q30" s="101">
        <v>83409.679999999993</v>
      </c>
      <c r="R30" s="37">
        <v>450</v>
      </c>
      <c r="S30" s="40">
        <v>42059</v>
      </c>
      <c r="T30" s="40">
        <v>41546</v>
      </c>
      <c r="U30" s="146">
        <v>517</v>
      </c>
      <c r="V30" s="146">
        <v>0</v>
      </c>
      <c r="W30" s="146">
        <v>0</v>
      </c>
      <c r="X30" s="146">
        <v>0</v>
      </c>
      <c r="Y30" s="146">
        <v>0</v>
      </c>
      <c r="Z30" s="146">
        <v>0</v>
      </c>
      <c r="AA30" s="146">
        <v>0</v>
      </c>
      <c r="AB30" s="146">
        <v>0</v>
      </c>
      <c r="AC30" s="146">
        <v>0</v>
      </c>
      <c r="AD30" s="146">
        <v>0</v>
      </c>
      <c r="AE30" s="146">
        <v>0</v>
      </c>
      <c r="AF30" s="146">
        <v>0</v>
      </c>
      <c r="AG30" s="146">
        <v>0</v>
      </c>
      <c r="AH30" s="146">
        <v>0</v>
      </c>
      <c r="AI30" s="146">
        <v>14</v>
      </c>
      <c r="AJ30" s="146">
        <v>0</v>
      </c>
      <c r="AK30" s="146">
        <v>14</v>
      </c>
      <c r="AL30" s="146">
        <v>503</v>
      </c>
      <c r="AM30" s="146">
        <v>53</v>
      </c>
      <c r="AN30" s="41">
        <v>0.3</v>
      </c>
      <c r="AO30" s="101">
        <v>59.21</v>
      </c>
      <c r="AP30" s="101">
        <v>84.58</v>
      </c>
      <c r="AQ30" s="39">
        <v>-25.374999899999999</v>
      </c>
      <c r="AR30" s="37" t="s">
        <v>44</v>
      </c>
      <c r="AS30" s="37" t="s">
        <v>44</v>
      </c>
      <c r="AT30" s="37">
        <v>513</v>
      </c>
      <c r="AU30" s="37">
        <v>499</v>
      </c>
      <c r="AV30" s="39">
        <v>84.58</v>
      </c>
      <c r="AW30" s="39">
        <v>-25.37</v>
      </c>
      <c r="AX30" s="101" t="s">
        <v>44</v>
      </c>
      <c r="AY30" s="146">
        <v>4</v>
      </c>
      <c r="AZ30" s="146" t="s">
        <v>44</v>
      </c>
      <c r="BA30" s="146" t="s">
        <v>44</v>
      </c>
      <c r="BB30" s="168" t="s">
        <v>522</v>
      </c>
      <c r="BC30" s="168" t="s">
        <v>530</v>
      </c>
      <c r="BD30" s="169" t="s">
        <v>44</v>
      </c>
      <c r="BE30" s="169" t="s">
        <v>44</v>
      </c>
    </row>
    <row r="31" spans="1:57" ht="240" x14ac:dyDescent="0.25">
      <c r="A31" s="40">
        <v>42063</v>
      </c>
      <c r="B31" s="37" t="s">
        <v>255</v>
      </c>
      <c r="C31" s="37" t="s">
        <v>89</v>
      </c>
      <c r="D31" s="37" t="s">
        <v>531</v>
      </c>
      <c r="E31" s="37">
        <v>8572147</v>
      </c>
      <c r="F31" s="223">
        <v>15226178</v>
      </c>
      <c r="G31" s="37">
        <v>1</v>
      </c>
      <c r="H31" s="37" t="s">
        <v>148</v>
      </c>
      <c r="I31" s="37" t="s">
        <v>224</v>
      </c>
      <c r="J31" s="40">
        <v>41487</v>
      </c>
      <c r="K31" s="40">
        <v>39600</v>
      </c>
      <c r="L31" s="37" t="s">
        <v>225</v>
      </c>
      <c r="M31" s="101">
        <v>227250</v>
      </c>
      <c r="N31" s="101">
        <v>244167.67999999999</v>
      </c>
      <c r="O31" s="101">
        <v>140000</v>
      </c>
      <c r="P31" s="40">
        <v>42047</v>
      </c>
      <c r="Q31" s="101"/>
      <c r="R31" s="37">
        <v>330</v>
      </c>
      <c r="S31" s="40"/>
      <c r="T31" s="40">
        <v>41607</v>
      </c>
      <c r="U31" s="146">
        <v>456</v>
      </c>
      <c r="V31" s="146">
        <v>117</v>
      </c>
      <c r="W31" s="146">
        <v>0</v>
      </c>
      <c r="X31" s="146">
        <v>0</v>
      </c>
      <c r="Y31" s="146">
        <v>0</v>
      </c>
      <c r="Z31" s="146">
        <v>0</v>
      </c>
      <c r="AA31" s="146">
        <v>0</v>
      </c>
      <c r="AB31" s="146">
        <v>0</v>
      </c>
      <c r="AC31" s="146">
        <v>0</v>
      </c>
      <c r="AD31" s="146">
        <v>0</v>
      </c>
      <c r="AE31" s="146">
        <v>0</v>
      </c>
      <c r="AF31" s="146">
        <v>0</v>
      </c>
      <c r="AG31" s="146">
        <v>0</v>
      </c>
      <c r="AH31" s="146">
        <v>0</v>
      </c>
      <c r="AI31" s="146">
        <v>0</v>
      </c>
      <c r="AJ31" s="146">
        <v>0</v>
      </c>
      <c r="AK31" s="146">
        <v>117</v>
      </c>
      <c r="AL31" s="146">
        <v>339</v>
      </c>
      <c r="AM31" s="146">
        <v>9</v>
      </c>
      <c r="AN31" s="41">
        <v>0.3</v>
      </c>
      <c r="AO31" s="101">
        <v>59.21</v>
      </c>
      <c r="AP31" s="101">
        <v>84.58</v>
      </c>
      <c r="AQ31" s="39">
        <v>-25.374999899999999</v>
      </c>
      <c r="AR31" s="37" t="s">
        <v>44</v>
      </c>
      <c r="AS31" s="37" t="s">
        <v>44</v>
      </c>
      <c r="AT31" s="37">
        <v>456</v>
      </c>
      <c r="AU31" s="37">
        <v>188</v>
      </c>
      <c r="AV31" s="39">
        <v>84.58</v>
      </c>
      <c r="AW31" s="39">
        <v>-25.37</v>
      </c>
      <c r="AX31" s="101" t="s">
        <v>44</v>
      </c>
      <c r="AY31" s="146">
        <v>151</v>
      </c>
      <c r="AZ31" s="146" t="s">
        <v>44</v>
      </c>
      <c r="BA31" s="146" t="s">
        <v>44</v>
      </c>
      <c r="BB31" s="168" t="s">
        <v>532</v>
      </c>
      <c r="BC31" s="168" t="s">
        <v>533</v>
      </c>
      <c r="BD31" s="169" t="s">
        <v>44</v>
      </c>
      <c r="BE31" s="169" t="s">
        <v>44</v>
      </c>
    </row>
    <row r="32" spans="1:57" ht="120" x14ac:dyDescent="0.25">
      <c r="A32" s="40">
        <v>42063</v>
      </c>
      <c r="B32" s="37" t="s">
        <v>253</v>
      </c>
      <c r="C32" s="37" t="s">
        <v>89</v>
      </c>
      <c r="D32" s="37" t="s">
        <v>242</v>
      </c>
      <c r="E32" s="37">
        <v>8551972</v>
      </c>
      <c r="F32" s="223">
        <v>14866297</v>
      </c>
      <c r="G32" s="37">
        <v>1</v>
      </c>
      <c r="H32" s="37" t="s">
        <v>148</v>
      </c>
      <c r="I32" s="37" t="s">
        <v>224</v>
      </c>
      <c r="J32" s="40">
        <v>41426</v>
      </c>
      <c r="K32" s="40">
        <v>40725</v>
      </c>
      <c r="L32" s="37" t="s">
        <v>225</v>
      </c>
      <c r="M32" s="101">
        <v>174250</v>
      </c>
      <c r="N32" s="101">
        <v>168596.78</v>
      </c>
      <c r="O32" s="101">
        <v>106000</v>
      </c>
      <c r="P32" s="40">
        <v>42040</v>
      </c>
      <c r="Q32" s="101"/>
      <c r="R32" s="37">
        <v>330</v>
      </c>
      <c r="S32" s="40"/>
      <c r="T32" s="40">
        <v>41546</v>
      </c>
      <c r="U32" s="146">
        <v>517</v>
      </c>
      <c r="V32" s="146">
        <v>80</v>
      </c>
      <c r="W32" s="146">
        <v>0</v>
      </c>
      <c r="X32" s="146">
        <v>0</v>
      </c>
      <c r="Y32" s="146">
        <v>0</v>
      </c>
      <c r="Z32" s="146">
        <v>0</v>
      </c>
      <c r="AA32" s="146">
        <v>0</v>
      </c>
      <c r="AB32" s="146">
        <v>0</v>
      </c>
      <c r="AC32" s="146">
        <v>0</v>
      </c>
      <c r="AD32" s="146">
        <v>0</v>
      </c>
      <c r="AE32" s="146">
        <v>0</v>
      </c>
      <c r="AF32" s="146">
        <v>0</v>
      </c>
      <c r="AG32" s="146">
        <v>0</v>
      </c>
      <c r="AH32" s="146">
        <v>0</v>
      </c>
      <c r="AI32" s="146">
        <v>41</v>
      </c>
      <c r="AJ32" s="146">
        <v>0</v>
      </c>
      <c r="AK32" s="146">
        <v>121</v>
      </c>
      <c r="AL32" s="146">
        <v>396</v>
      </c>
      <c r="AM32" s="146">
        <v>66</v>
      </c>
      <c r="AN32" s="41">
        <v>0.3</v>
      </c>
      <c r="AO32" s="101">
        <v>59.21</v>
      </c>
      <c r="AP32" s="101">
        <v>84.58</v>
      </c>
      <c r="AQ32" s="39">
        <v>-25.374999899999999</v>
      </c>
      <c r="AR32" s="37" t="s">
        <v>44</v>
      </c>
      <c r="AS32" s="37" t="s">
        <v>44</v>
      </c>
      <c r="AT32" s="37">
        <v>517</v>
      </c>
      <c r="AU32" s="37">
        <v>327</v>
      </c>
      <c r="AV32" s="39">
        <v>84.58</v>
      </c>
      <c r="AW32" s="39">
        <v>-25.37</v>
      </c>
      <c r="AX32" s="101" t="s">
        <v>44</v>
      </c>
      <c r="AY32" s="146">
        <v>69</v>
      </c>
      <c r="AZ32" s="146" t="s">
        <v>44</v>
      </c>
      <c r="BA32" s="146" t="s">
        <v>44</v>
      </c>
      <c r="BB32" s="168" t="s">
        <v>534</v>
      </c>
      <c r="BC32" s="168" t="s">
        <v>535</v>
      </c>
      <c r="BD32" s="169" t="s">
        <v>44</v>
      </c>
      <c r="BE32" s="169" t="s">
        <v>44</v>
      </c>
    </row>
    <row r="33" spans="1:57" ht="45" customHeight="1" x14ac:dyDescent="0.25">
      <c r="A33" s="40">
        <v>42063</v>
      </c>
      <c r="B33" s="37" t="s">
        <v>253</v>
      </c>
      <c r="C33" s="37" t="s">
        <v>89</v>
      </c>
      <c r="D33" s="37" t="s">
        <v>228</v>
      </c>
      <c r="E33" s="37">
        <v>8551209</v>
      </c>
      <c r="F33" s="223">
        <v>14826556</v>
      </c>
      <c r="G33" s="37">
        <v>1</v>
      </c>
      <c r="H33" s="37" t="s">
        <v>387</v>
      </c>
      <c r="I33" s="37" t="s">
        <v>224</v>
      </c>
      <c r="J33" s="40">
        <v>41426</v>
      </c>
      <c r="K33" s="40">
        <v>41426</v>
      </c>
      <c r="L33" s="37" t="s">
        <v>225</v>
      </c>
      <c r="M33" s="101">
        <v>92900</v>
      </c>
      <c r="N33" s="101">
        <v>85037.61</v>
      </c>
      <c r="O33" s="101">
        <v>46000</v>
      </c>
      <c r="P33" s="40">
        <v>41901</v>
      </c>
      <c r="Q33" s="101"/>
      <c r="R33" s="37">
        <v>330</v>
      </c>
      <c r="S33" s="40"/>
      <c r="T33" s="40">
        <v>41546</v>
      </c>
      <c r="U33" s="146">
        <v>517</v>
      </c>
      <c r="V33" s="146">
        <v>80</v>
      </c>
      <c r="W33" s="146">
        <v>0</v>
      </c>
      <c r="X33" s="146">
        <v>0</v>
      </c>
      <c r="Y33" s="146">
        <v>0</v>
      </c>
      <c r="Z33" s="146">
        <v>0</v>
      </c>
      <c r="AA33" s="146">
        <v>0</v>
      </c>
      <c r="AB33" s="146">
        <v>0</v>
      </c>
      <c r="AC33" s="146">
        <v>0</v>
      </c>
      <c r="AD33" s="146">
        <v>0</v>
      </c>
      <c r="AE33" s="146">
        <v>0</v>
      </c>
      <c r="AF33" s="146">
        <v>0</v>
      </c>
      <c r="AG33" s="146">
        <v>68</v>
      </c>
      <c r="AH33" s="146">
        <v>0</v>
      </c>
      <c r="AI33" s="146">
        <v>14</v>
      </c>
      <c r="AJ33" s="146">
        <v>0</v>
      </c>
      <c r="AK33" s="146">
        <v>162</v>
      </c>
      <c r="AL33" s="146">
        <v>355</v>
      </c>
      <c r="AM33" s="146">
        <v>25</v>
      </c>
      <c r="AN33" s="41">
        <v>0.3</v>
      </c>
      <c r="AO33" s="101">
        <v>59.21</v>
      </c>
      <c r="AP33" s="101">
        <v>84.58</v>
      </c>
      <c r="AQ33" s="39">
        <v>-25.374999899999999</v>
      </c>
      <c r="AR33" s="37" t="s">
        <v>44</v>
      </c>
      <c r="AS33" s="37" t="s">
        <v>44</v>
      </c>
      <c r="AT33" s="37">
        <v>517</v>
      </c>
      <c r="AU33" s="37">
        <v>343</v>
      </c>
      <c r="AV33" s="39">
        <v>59.21</v>
      </c>
      <c r="AW33" s="39">
        <v>0</v>
      </c>
      <c r="AX33" s="101" t="s">
        <v>83</v>
      </c>
      <c r="AY33" s="146">
        <v>12</v>
      </c>
      <c r="AZ33" s="146" t="s">
        <v>44</v>
      </c>
      <c r="BA33" s="146" t="s">
        <v>44</v>
      </c>
      <c r="BB33" s="168" t="s">
        <v>388</v>
      </c>
      <c r="BC33" s="168" t="s">
        <v>8</v>
      </c>
      <c r="BD33" s="169" t="s">
        <v>44</v>
      </c>
      <c r="BE33" s="178" t="s">
        <v>8</v>
      </c>
    </row>
    <row r="34" spans="1:57" ht="135" x14ac:dyDescent="0.25">
      <c r="A34" s="40">
        <v>42063</v>
      </c>
      <c r="B34" s="37" t="s">
        <v>253</v>
      </c>
      <c r="C34" s="37" t="s">
        <v>89</v>
      </c>
      <c r="D34" s="37" t="s">
        <v>536</v>
      </c>
      <c r="E34" s="37">
        <v>8564121</v>
      </c>
      <c r="F34" s="223">
        <v>14982227</v>
      </c>
      <c r="G34" s="37">
        <v>1</v>
      </c>
      <c r="H34" s="37" t="s">
        <v>128</v>
      </c>
      <c r="I34" s="37" t="s">
        <v>224</v>
      </c>
      <c r="J34" s="40">
        <v>41426</v>
      </c>
      <c r="K34" s="40">
        <v>40360</v>
      </c>
      <c r="L34" s="37" t="s">
        <v>225</v>
      </c>
      <c r="M34" s="101">
        <v>88500</v>
      </c>
      <c r="N34" s="101">
        <v>95974.94</v>
      </c>
      <c r="O34" s="101">
        <v>47000</v>
      </c>
      <c r="P34" s="40">
        <v>42031</v>
      </c>
      <c r="Q34" s="101">
        <v>40317.300000000003</v>
      </c>
      <c r="R34" s="37">
        <v>390</v>
      </c>
      <c r="S34" s="40">
        <v>42054</v>
      </c>
      <c r="T34" s="40">
        <v>41546</v>
      </c>
      <c r="U34" s="146">
        <v>517</v>
      </c>
      <c r="V34" s="146">
        <v>0</v>
      </c>
      <c r="W34" s="146">
        <v>0</v>
      </c>
      <c r="X34" s="146">
        <v>0</v>
      </c>
      <c r="Y34" s="146">
        <v>0</v>
      </c>
      <c r="Z34" s="146">
        <v>0</v>
      </c>
      <c r="AA34" s="146">
        <v>0</v>
      </c>
      <c r="AB34" s="146">
        <v>0</v>
      </c>
      <c r="AC34" s="146">
        <v>0</v>
      </c>
      <c r="AD34" s="146">
        <v>0</v>
      </c>
      <c r="AE34" s="146">
        <v>0</v>
      </c>
      <c r="AF34" s="146">
        <v>0</v>
      </c>
      <c r="AG34" s="146">
        <v>0</v>
      </c>
      <c r="AH34" s="146">
        <v>0</v>
      </c>
      <c r="AI34" s="146">
        <v>42</v>
      </c>
      <c r="AJ34" s="146">
        <v>0</v>
      </c>
      <c r="AK34" s="146">
        <v>42</v>
      </c>
      <c r="AL34" s="146">
        <v>475</v>
      </c>
      <c r="AM34" s="146">
        <v>85</v>
      </c>
      <c r="AN34" s="41">
        <v>0.3</v>
      </c>
      <c r="AO34" s="101">
        <v>59.21</v>
      </c>
      <c r="AP34" s="101">
        <v>84.58</v>
      </c>
      <c r="AQ34" s="39">
        <v>-25.374999899999999</v>
      </c>
      <c r="AR34" s="37" t="s">
        <v>44</v>
      </c>
      <c r="AS34" s="37" t="s">
        <v>44</v>
      </c>
      <c r="AT34" s="37">
        <v>508</v>
      </c>
      <c r="AU34" s="37">
        <v>466</v>
      </c>
      <c r="AV34" s="39">
        <v>84.58</v>
      </c>
      <c r="AW34" s="39">
        <v>-25.37</v>
      </c>
      <c r="AX34" s="101" t="s">
        <v>44</v>
      </c>
      <c r="AY34" s="146">
        <v>9</v>
      </c>
      <c r="AZ34" s="146" t="s">
        <v>44</v>
      </c>
      <c r="BA34" s="146" t="s">
        <v>44</v>
      </c>
      <c r="BB34" s="168" t="s">
        <v>522</v>
      </c>
      <c r="BC34" s="168" t="s">
        <v>537</v>
      </c>
      <c r="BD34" s="169" t="s">
        <v>44</v>
      </c>
      <c r="BE34" s="169" t="s">
        <v>44</v>
      </c>
    </row>
    <row r="35" spans="1:57" ht="120" x14ac:dyDescent="0.25">
      <c r="A35" s="40">
        <v>42063</v>
      </c>
      <c r="B35" s="37" t="s">
        <v>253</v>
      </c>
      <c r="C35" s="37" t="s">
        <v>89</v>
      </c>
      <c r="D35" s="37" t="s">
        <v>538</v>
      </c>
      <c r="E35" s="37">
        <v>8561711</v>
      </c>
      <c r="F35" s="223">
        <v>15028368</v>
      </c>
      <c r="G35" s="37">
        <v>1</v>
      </c>
      <c r="H35" s="37" t="s">
        <v>125</v>
      </c>
      <c r="I35" s="37" t="s">
        <v>224</v>
      </c>
      <c r="J35" s="40">
        <v>41426</v>
      </c>
      <c r="K35" s="40">
        <v>41609</v>
      </c>
      <c r="L35" s="37" t="s">
        <v>225</v>
      </c>
      <c r="M35" s="101">
        <v>89250</v>
      </c>
      <c r="N35" s="101">
        <v>86260.36</v>
      </c>
      <c r="O35" s="101">
        <v>73500</v>
      </c>
      <c r="P35" s="40">
        <v>42023</v>
      </c>
      <c r="Q35" s="101"/>
      <c r="R35" s="37">
        <v>330</v>
      </c>
      <c r="S35" s="40"/>
      <c r="T35" s="40">
        <v>41609</v>
      </c>
      <c r="U35" s="146">
        <v>454</v>
      </c>
      <c r="V35" s="146">
        <v>80</v>
      </c>
      <c r="W35" s="146">
        <v>0</v>
      </c>
      <c r="X35" s="146">
        <v>0</v>
      </c>
      <c r="Y35" s="146">
        <v>0</v>
      </c>
      <c r="Z35" s="146">
        <v>0</v>
      </c>
      <c r="AA35" s="146">
        <v>0</v>
      </c>
      <c r="AB35" s="146">
        <v>0</v>
      </c>
      <c r="AC35" s="146">
        <v>0</v>
      </c>
      <c r="AD35" s="146">
        <v>0</v>
      </c>
      <c r="AE35" s="146">
        <v>0</v>
      </c>
      <c r="AF35" s="146">
        <v>0</v>
      </c>
      <c r="AG35" s="146">
        <v>0</v>
      </c>
      <c r="AH35" s="146">
        <v>0</v>
      </c>
      <c r="AI35" s="146">
        <v>14</v>
      </c>
      <c r="AJ35" s="146">
        <v>0</v>
      </c>
      <c r="AK35" s="146">
        <v>94</v>
      </c>
      <c r="AL35" s="146">
        <v>360</v>
      </c>
      <c r="AM35" s="146">
        <v>30</v>
      </c>
      <c r="AN35" s="41">
        <v>0.3</v>
      </c>
      <c r="AO35" s="101">
        <v>59.21</v>
      </c>
      <c r="AP35" s="101">
        <v>84.58</v>
      </c>
      <c r="AQ35" s="39">
        <v>-25.374999899999999</v>
      </c>
      <c r="AR35" s="37" t="s">
        <v>44</v>
      </c>
      <c r="AS35" s="37" t="s">
        <v>44</v>
      </c>
      <c r="AT35" s="37">
        <v>454</v>
      </c>
      <c r="AU35" s="37">
        <v>249</v>
      </c>
      <c r="AV35" s="39">
        <v>84.58</v>
      </c>
      <c r="AW35" s="39">
        <v>-25.37</v>
      </c>
      <c r="AX35" s="101" t="s">
        <v>44</v>
      </c>
      <c r="AY35" s="146">
        <v>111</v>
      </c>
      <c r="AZ35" s="146" t="s">
        <v>44</v>
      </c>
      <c r="BA35" s="146" t="s">
        <v>44</v>
      </c>
      <c r="BB35" s="168" t="s">
        <v>539</v>
      </c>
      <c r="BC35" s="168" t="s">
        <v>540</v>
      </c>
      <c r="BD35" s="169" t="s">
        <v>44</v>
      </c>
      <c r="BE35" s="169" t="s">
        <v>44</v>
      </c>
    </row>
    <row r="36" spans="1:57" ht="135" x14ac:dyDescent="0.25">
      <c r="A36" s="40">
        <v>42063</v>
      </c>
      <c r="B36" s="37" t="s">
        <v>252</v>
      </c>
      <c r="C36" s="37" t="s">
        <v>89</v>
      </c>
      <c r="D36" s="37" t="s">
        <v>226</v>
      </c>
      <c r="E36" s="37">
        <v>8528939</v>
      </c>
      <c r="F36" s="223">
        <v>14925036</v>
      </c>
      <c r="G36" s="37">
        <v>1</v>
      </c>
      <c r="H36" s="37" t="s">
        <v>125</v>
      </c>
      <c r="I36" s="37" t="s">
        <v>224</v>
      </c>
      <c r="J36" s="40">
        <v>41426</v>
      </c>
      <c r="K36" s="40">
        <v>39387</v>
      </c>
      <c r="L36" s="37" t="s">
        <v>225</v>
      </c>
      <c r="M36" s="101">
        <v>252400</v>
      </c>
      <c r="N36" s="101">
        <v>250910.97</v>
      </c>
      <c r="O36" s="101">
        <v>199000</v>
      </c>
      <c r="P36" s="40">
        <v>41999</v>
      </c>
      <c r="Q36" s="101"/>
      <c r="R36" s="37">
        <v>330</v>
      </c>
      <c r="S36" s="40"/>
      <c r="T36" s="40">
        <v>41546</v>
      </c>
      <c r="U36" s="146">
        <v>517</v>
      </c>
      <c r="V36" s="146">
        <v>0</v>
      </c>
      <c r="W36" s="146">
        <v>0</v>
      </c>
      <c r="X36" s="146">
        <v>0</v>
      </c>
      <c r="Y36" s="146">
        <v>21</v>
      </c>
      <c r="Z36" s="146">
        <v>0</v>
      </c>
      <c r="AA36" s="146">
        <v>0</v>
      </c>
      <c r="AB36" s="146">
        <v>90</v>
      </c>
      <c r="AC36" s="146">
        <v>0</v>
      </c>
      <c r="AD36" s="146">
        <v>0</v>
      </c>
      <c r="AE36" s="146">
        <v>0</v>
      </c>
      <c r="AF36" s="146">
        <v>0</v>
      </c>
      <c r="AG36" s="146">
        <v>0</v>
      </c>
      <c r="AH36" s="146">
        <v>0</v>
      </c>
      <c r="AI36" s="146">
        <v>14</v>
      </c>
      <c r="AJ36" s="146">
        <v>0</v>
      </c>
      <c r="AK36" s="146">
        <v>125</v>
      </c>
      <c r="AL36" s="146">
        <v>392</v>
      </c>
      <c r="AM36" s="146">
        <v>62</v>
      </c>
      <c r="AN36" s="41">
        <v>0.3</v>
      </c>
      <c r="AO36" s="101">
        <v>59.21</v>
      </c>
      <c r="AP36" s="101">
        <v>84.58</v>
      </c>
      <c r="AQ36" s="39">
        <v>-25.374999899999999</v>
      </c>
      <c r="AR36" s="37" t="s">
        <v>44</v>
      </c>
      <c r="AS36" s="37" t="s">
        <v>44</v>
      </c>
      <c r="AT36" s="37">
        <v>517</v>
      </c>
      <c r="AU36" s="37">
        <v>271</v>
      </c>
      <c r="AV36" s="39">
        <v>84.58</v>
      </c>
      <c r="AW36" s="39">
        <v>-25.37</v>
      </c>
      <c r="AX36" s="101" t="s">
        <v>44</v>
      </c>
      <c r="AY36" s="146">
        <v>121</v>
      </c>
      <c r="AZ36" s="146" t="s">
        <v>44</v>
      </c>
      <c r="BA36" s="146" t="s">
        <v>44</v>
      </c>
      <c r="BB36" s="168" t="s">
        <v>541</v>
      </c>
      <c r="BC36" s="168" t="s">
        <v>542</v>
      </c>
      <c r="BD36" s="169" t="s">
        <v>44</v>
      </c>
      <c r="BE36" s="169" t="s">
        <v>44</v>
      </c>
    </row>
    <row r="37" spans="1:57" ht="135" x14ac:dyDescent="0.25">
      <c r="A37" s="40">
        <v>42063</v>
      </c>
      <c r="B37" s="37" t="s">
        <v>253</v>
      </c>
      <c r="C37" s="37" t="s">
        <v>89</v>
      </c>
      <c r="D37" s="37" t="s">
        <v>543</v>
      </c>
      <c r="E37" s="37">
        <v>8563600</v>
      </c>
      <c r="F37" s="223">
        <v>15163876</v>
      </c>
      <c r="G37" s="37">
        <v>1</v>
      </c>
      <c r="H37" s="37" t="s">
        <v>249</v>
      </c>
      <c r="I37" s="37" t="s">
        <v>224</v>
      </c>
      <c r="J37" s="40">
        <v>41487</v>
      </c>
      <c r="K37" s="40">
        <v>39692</v>
      </c>
      <c r="L37" s="37" t="s">
        <v>225</v>
      </c>
      <c r="M37" s="101">
        <v>65300</v>
      </c>
      <c r="N37" s="101">
        <v>58713.5</v>
      </c>
      <c r="O37" s="101">
        <v>24000</v>
      </c>
      <c r="P37" s="40">
        <v>42047</v>
      </c>
      <c r="Q37" s="101">
        <v>32168.44</v>
      </c>
      <c r="R37" s="37">
        <v>360</v>
      </c>
      <c r="S37" s="40">
        <v>42060</v>
      </c>
      <c r="T37" s="40">
        <v>41607</v>
      </c>
      <c r="U37" s="146">
        <v>456</v>
      </c>
      <c r="V37" s="146">
        <v>0</v>
      </c>
      <c r="W37" s="146">
        <v>0</v>
      </c>
      <c r="X37" s="146">
        <v>0</v>
      </c>
      <c r="Y37" s="146">
        <v>0</v>
      </c>
      <c r="Z37" s="146">
        <v>0</v>
      </c>
      <c r="AA37" s="146">
        <v>0</v>
      </c>
      <c r="AB37" s="146">
        <v>0</v>
      </c>
      <c r="AC37" s="146">
        <v>0</v>
      </c>
      <c r="AD37" s="146">
        <v>0</v>
      </c>
      <c r="AE37" s="146">
        <v>0</v>
      </c>
      <c r="AF37" s="146">
        <v>0</v>
      </c>
      <c r="AG37" s="146">
        <v>0</v>
      </c>
      <c r="AH37" s="146">
        <v>0</v>
      </c>
      <c r="AI37" s="146">
        <v>14</v>
      </c>
      <c r="AJ37" s="146">
        <v>0</v>
      </c>
      <c r="AK37" s="146">
        <v>14</v>
      </c>
      <c r="AL37" s="146">
        <v>442</v>
      </c>
      <c r="AM37" s="146">
        <v>82</v>
      </c>
      <c r="AN37" s="41">
        <v>0.3</v>
      </c>
      <c r="AO37" s="101">
        <v>59.21</v>
      </c>
      <c r="AP37" s="101">
        <v>84.58</v>
      </c>
      <c r="AQ37" s="39">
        <v>-25.374999899999999</v>
      </c>
      <c r="AR37" s="37" t="s">
        <v>44</v>
      </c>
      <c r="AS37" s="37" t="s">
        <v>44</v>
      </c>
      <c r="AT37" s="37">
        <v>453</v>
      </c>
      <c r="AU37" s="37">
        <v>439</v>
      </c>
      <c r="AV37" s="39">
        <v>84.58</v>
      </c>
      <c r="AW37" s="39">
        <v>-25.37</v>
      </c>
      <c r="AX37" s="101" t="s">
        <v>44</v>
      </c>
      <c r="AY37" s="146">
        <v>3</v>
      </c>
      <c r="AZ37" s="146" t="s">
        <v>44</v>
      </c>
      <c r="BA37" s="146" t="s">
        <v>44</v>
      </c>
      <c r="BB37" s="168" t="s">
        <v>522</v>
      </c>
      <c r="BC37" s="168" t="s">
        <v>544</v>
      </c>
      <c r="BD37" s="169" t="s">
        <v>44</v>
      </c>
      <c r="BE37" s="169" t="s">
        <v>44</v>
      </c>
    </row>
    <row r="38" spans="1:57" ht="120" x14ac:dyDescent="0.25">
      <c r="A38" s="40">
        <v>42063</v>
      </c>
      <c r="B38" s="37" t="s">
        <v>253</v>
      </c>
      <c r="C38" s="37" t="s">
        <v>89</v>
      </c>
      <c r="D38" s="37" t="s">
        <v>545</v>
      </c>
      <c r="E38" s="37">
        <v>8546142</v>
      </c>
      <c r="F38" s="223">
        <v>14962138</v>
      </c>
      <c r="G38" s="37">
        <v>1</v>
      </c>
      <c r="H38" s="37" t="s">
        <v>387</v>
      </c>
      <c r="I38" s="37" t="s">
        <v>224</v>
      </c>
      <c r="J38" s="40">
        <v>41426</v>
      </c>
      <c r="K38" s="40">
        <v>40330</v>
      </c>
      <c r="L38" s="37" t="s">
        <v>225</v>
      </c>
      <c r="M38" s="101">
        <v>51733</v>
      </c>
      <c r="N38" s="101">
        <v>53189.46</v>
      </c>
      <c r="O38" s="101">
        <v>35000</v>
      </c>
      <c r="P38" s="40">
        <v>42032</v>
      </c>
      <c r="Q38" s="101"/>
      <c r="R38" s="37">
        <v>330</v>
      </c>
      <c r="S38" s="40"/>
      <c r="T38" s="40">
        <v>41546</v>
      </c>
      <c r="U38" s="146">
        <v>517</v>
      </c>
      <c r="V38" s="146">
        <v>0</v>
      </c>
      <c r="W38" s="146">
        <v>0</v>
      </c>
      <c r="X38" s="146">
        <v>0</v>
      </c>
      <c r="Y38" s="146">
        <v>125</v>
      </c>
      <c r="Z38" s="146">
        <v>0</v>
      </c>
      <c r="AA38" s="146">
        <v>0</v>
      </c>
      <c r="AB38" s="146">
        <v>0</v>
      </c>
      <c r="AC38" s="146">
        <v>0</v>
      </c>
      <c r="AD38" s="146">
        <v>0</v>
      </c>
      <c r="AE38" s="146">
        <v>0</v>
      </c>
      <c r="AF38" s="146">
        <v>0</v>
      </c>
      <c r="AG38" s="146">
        <v>45</v>
      </c>
      <c r="AH38" s="146">
        <v>0</v>
      </c>
      <c r="AI38" s="146">
        <v>14</v>
      </c>
      <c r="AJ38" s="146">
        <v>0</v>
      </c>
      <c r="AK38" s="146">
        <v>184</v>
      </c>
      <c r="AL38" s="146">
        <v>333</v>
      </c>
      <c r="AM38" s="146">
        <v>3</v>
      </c>
      <c r="AN38" s="41">
        <v>0.3</v>
      </c>
      <c r="AO38" s="101">
        <v>59.21</v>
      </c>
      <c r="AP38" s="101">
        <v>84.58</v>
      </c>
      <c r="AQ38" s="39">
        <v>-25.374999899999999</v>
      </c>
      <c r="AR38" s="37" t="s">
        <v>44</v>
      </c>
      <c r="AS38" s="37" t="s">
        <v>44</v>
      </c>
      <c r="AT38" s="37">
        <v>517</v>
      </c>
      <c r="AU38" s="37">
        <v>141</v>
      </c>
      <c r="AV38" s="39">
        <v>84.58</v>
      </c>
      <c r="AW38" s="39">
        <v>-25.37</v>
      </c>
      <c r="AX38" s="101" t="s">
        <v>44</v>
      </c>
      <c r="AY38" s="146">
        <v>192</v>
      </c>
      <c r="AZ38" s="146" t="s">
        <v>44</v>
      </c>
      <c r="BA38" s="146" t="s">
        <v>44</v>
      </c>
      <c r="BB38" s="168" t="s">
        <v>546</v>
      </c>
      <c r="BC38" s="168" t="s">
        <v>547</v>
      </c>
      <c r="BD38" s="169" t="s">
        <v>44</v>
      </c>
      <c r="BE38" s="169" t="s">
        <v>44</v>
      </c>
    </row>
    <row r="39" spans="1:57" ht="135" x14ac:dyDescent="0.25">
      <c r="A39" s="40">
        <v>42063</v>
      </c>
      <c r="B39" s="37" t="s">
        <v>253</v>
      </c>
      <c r="C39" s="37" t="s">
        <v>89</v>
      </c>
      <c r="D39" s="37" t="s">
        <v>521</v>
      </c>
      <c r="E39" s="37">
        <v>8565488</v>
      </c>
      <c r="F39" s="223">
        <v>15021173</v>
      </c>
      <c r="G39" s="37">
        <v>1</v>
      </c>
      <c r="H39" s="37" t="s">
        <v>150</v>
      </c>
      <c r="I39" s="37" t="s">
        <v>224</v>
      </c>
      <c r="J39" s="40">
        <v>41426</v>
      </c>
      <c r="K39" s="40">
        <v>40057</v>
      </c>
      <c r="L39" s="37" t="s">
        <v>225</v>
      </c>
      <c r="M39" s="101">
        <v>132000</v>
      </c>
      <c r="N39" s="101">
        <v>129789.12</v>
      </c>
      <c r="O39" s="101">
        <v>188000</v>
      </c>
      <c r="P39" s="40">
        <v>42062</v>
      </c>
      <c r="Q39" s="101"/>
      <c r="R39" s="37">
        <v>390</v>
      </c>
      <c r="S39" s="40"/>
      <c r="T39" s="40">
        <v>41546</v>
      </c>
      <c r="U39" s="146">
        <v>517</v>
      </c>
      <c r="V39" s="146">
        <v>0</v>
      </c>
      <c r="W39" s="146">
        <v>0</v>
      </c>
      <c r="X39" s="146">
        <v>0</v>
      </c>
      <c r="Y39" s="146">
        <v>0</v>
      </c>
      <c r="Z39" s="146">
        <v>0</v>
      </c>
      <c r="AA39" s="146">
        <v>0</v>
      </c>
      <c r="AB39" s="146">
        <v>90</v>
      </c>
      <c r="AC39" s="146">
        <v>0</v>
      </c>
      <c r="AD39" s="146">
        <v>0</v>
      </c>
      <c r="AE39" s="146">
        <v>0</v>
      </c>
      <c r="AF39" s="146">
        <v>0</v>
      </c>
      <c r="AG39" s="146">
        <v>0</v>
      </c>
      <c r="AH39" s="146">
        <v>0</v>
      </c>
      <c r="AI39" s="146">
        <v>14</v>
      </c>
      <c r="AJ39" s="146">
        <v>0</v>
      </c>
      <c r="AK39" s="146">
        <v>104</v>
      </c>
      <c r="AL39" s="146">
        <v>413</v>
      </c>
      <c r="AM39" s="146">
        <v>23</v>
      </c>
      <c r="AN39" s="41">
        <v>0.3</v>
      </c>
      <c r="AO39" s="101">
        <v>59.21</v>
      </c>
      <c r="AP39" s="101">
        <v>84.58</v>
      </c>
      <c r="AQ39" s="39">
        <v>-25.374999899999999</v>
      </c>
      <c r="AR39" s="37" t="s">
        <v>44</v>
      </c>
      <c r="AS39" s="37" t="s">
        <v>44</v>
      </c>
      <c r="AT39" s="37">
        <v>517</v>
      </c>
      <c r="AU39" s="37">
        <v>267</v>
      </c>
      <c r="AV39" s="39">
        <v>84.58</v>
      </c>
      <c r="AW39" s="39">
        <v>-25.37</v>
      </c>
      <c r="AX39" s="101" t="s">
        <v>44</v>
      </c>
      <c r="AY39" s="146">
        <v>146</v>
      </c>
      <c r="AZ39" s="146" t="s">
        <v>44</v>
      </c>
      <c r="BA39" s="146" t="s">
        <v>44</v>
      </c>
      <c r="BB39" s="168" t="s">
        <v>548</v>
      </c>
      <c r="BC39" s="168" t="s">
        <v>549</v>
      </c>
      <c r="BD39" s="169" t="s">
        <v>44</v>
      </c>
      <c r="BE39" s="169" t="s">
        <v>44</v>
      </c>
    </row>
    <row r="40" spans="1:57" ht="135" x14ac:dyDescent="0.25">
      <c r="A40" s="40">
        <v>42063</v>
      </c>
      <c r="B40" s="37" t="s">
        <v>253</v>
      </c>
      <c r="C40" s="37" t="s">
        <v>89</v>
      </c>
      <c r="D40" s="37" t="s">
        <v>538</v>
      </c>
      <c r="E40" s="37">
        <v>8565888</v>
      </c>
      <c r="F40" s="223">
        <v>15085723</v>
      </c>
      <c r="G40" s="37">
        <v>1</v>
      </c>
      <c r="H40" s="37" t="s">
        <v>128</v>
      </c>
      <c r="I40" s="37" t="s">
        <v>224</v>
      </c>
      <c r="J40" s="40">
        <v>41426</v>
      </c>
      <c r="K40" s="40">
        <v>41579</v>
      </c>
      <c r="L40" s="37" t="s">
        <v>225</v>
      </c>
      <c r="M40" s="101">
        <v>116400</v>
      </c>
      <c r="N40" s="101">
        <v>149767.54999999999</v>
      </c>
      <c r="O40" s="101">
        <v>115000</v>
      </c>
      <c r="P40" s="40">
        <v>42047</v>
      </c>
      <c r="Q40" s="101">
        <v>94773.2</v>
      </c>
      <c r="R40" s="37">
        <v>390</v>
      </c>
      <c r="S40" s="40">
        <v>42062</v>
      </c>
      <c r="T40" s="40">
        <v>41579</v>
      </c>
      <c r="U40" s="146">
        <v>484</v>
      </c>
      <c r="V40" s="146">
        <v>0</v>
      </c>
      <c r="W40" s="146">
        <v>0</v>
      </c>
      <c r="X40" s="146">
        <v>0</v>
      </c>
      <c r="Y40" s="146">
        <v>0</v>
      </c>
      <c r="Z40" s="146">
        <v>0</v>
      </c>
      <c r="AA40" s="146">
        <v>0</v>
      </c>
      <c r="AB40" s="146">
        <v>0</v>
      </c>
      <c r="AC40" s="146">
        <v>0</v>
      </c>
      <c r="AD40" s="146">
        <v>0</v>
      </c>
      <c r="AE40" s="146">
        <v>0</v>
      </c>
      <c r="AF40" s="146">
        <v>0</v>
      </c>
      <c r="AG40" s="146">
        <v>45</v>
      </c>
      <c r="AH40" s="146">
        <v>0</v>
      </c>
      <c r="AI40" s="146">
        <v>14</v>
      </c>
      <c r="AJ40" s="146">
        <v>0</v>
      </c>
      <c r="AK40" s="146">
        <v>59</v>
      </c>
      <c r="AL40" s="146">
        <v>425</v>
      </c>
      <c r="AM40" s="146">
        <v>35</v>
      </c>
      <c r="AN40" s="41">
        <v>0.3</v>
      </c>
      <c r="AO40" s="101">
        <v>59.21</v>
      </c>
      <c r="AP40" s="101">
        <v>84.58</v>
      </c>
      <c r="AQ40" s="39">
        <v>-25.374999899999999</v>
      </c>
      <c r="AR40" s="37" t="s">
        <v>44</v>
      </c>
      <c r="AS40" s="37" t="s">
        <v>44</v>
      </c>
      <c r="AT40" s="37">
        <v>483</v>
      </c>
      <c r="AU40" s="37">
        <v>424</v>
      </c>
      <c r="AV40" s="39">
        <v>84.58</v>
      </c>
      <c r="AW40" s="39">
        <v>-25.37</v>
      </c>
      <c r="AX40" s="101" t="s">
        <v>44</v>
      </c>
      <c r="AY40" s="146">
        <v>1</v>
      </c>
      <c r="AZ40" s="146" t="s">
        <v>44</v>
      </c>
      <c r="BA40" s="146" t="s">
        <v>44</v>
      </c>
      <c r="BB40" s="168" t="s">
        <v>522</v>
      </c>
      <c r="BC40" s="168" t="s">
        <v>550</v>
      </c>
      <c r="BD40" s="169" t="s">
        <v>44</v>
      </c>
      <c r="BE40" s="169" t="s">
        <v>44</v>
      </c>
    </row>
    <row r="41" spans="1:57" ht="135" x14ac:dyDescent="0.25">
      <c r="A41" s="40">
        <v>42063</v>
      </c>
      <c r="B41" s="37" t="s">
        <v>253</v>
      </c>
      <c r="C41" s="37" t="s">
        <v>89</v>
      </c>
      <c r="D41" s="37" t="s">
        <v>551</v>
      </c>
      <c r="E41" s="37">
        <v>8550786</v>
      </c>
      <c r="F41" s="223">
        <v>14964936</v>
      </c>
      <c r="G41" s="37">
        <v>1</v>
      </c>
      <c r="H41" s="37" t="s">
        <v>148</v>
      </c>
      <c r="I41" s="37" t="s">
        <v>224</v>
      </c>
      <c r="J41" s="40">
        <v>41426</v>
      </c>
      <c r="K41" s="40">
        <v>40817</v>
      </c>
      <c r="L41" s="37" t="s">
        <v>225</v>
      </c>
      <c r="M41" s="101">
        <v>142400</v>
      </c>
      <c r="N41" s="101">
        <v>130337.41</v>
      </c>
      <c r="O41" s="101">
        <v>140000</v>
      </c>
      <c r="P41" s="40">
        <v>42053</v>
      </c>
      <c r="Q41" s="101"/>
      <c r="R41" s="37">
        <v>330</v>
      </c>
      <c r="S41" s="40"/>
      <c r="T41" s="40">
        <v>41546</v>
      </c>
      <c r="U41" s="146">
        <v>517</v>
      </c>
      <c r="V41" s="146">
        <v>0</v>
      </c>
      <c r="W41" s="146">
        <v>0</v>
      </c>
      <c r="X41" s="146">
        <v>0</v>
      </c>
      <c r="Y41" s="146">
        <v>125</v>
      </c>
      <c r="Z41" s="146">
        <v>0</v>
      </c>
      <c r="AA41" s="146">
        <v>0</v>
      </c>
      <c r="AB41" s="146">
        <v>0</v>
      </c>
      <c r="AC41" s="146">
        <v>0</v>
      </c>
      <c r="AD41" s="146">
        <v>0</v>
      </c>
      <c r="AE41" s="146">
        <v>0</v>
      </c>
      <c r="AF41" s="146">
        <v>0</v>
      </c>
      <c r="AG41" s="146">
        <v>15</v>
      </c>
      <c r="AH41" s="146">
        <v>0</v>
      </c>
      <c r="AI41" s="146">
        <v>34</v>
      </c>
      <c r="AJ41" s="146">
        <v>0</v>
      </c>
      <c r="AK41" s="146">
        <v>174</v>
      </c>
      <c r="AL41" s="146">
        <v>343</v>
      </c>
      <c r="AM41" s="146">
        <v>13</v>
      </c>
      <c r="AN41" s="41">
        <v>0.3</v>
      </c>
      <c r="AO41" s="101">
        <v>59.21</v>
      </c>
      <c r="AP41" s="101">
        <v>84.58</v>
      </c>
      <c r="AQ41" s="39">
        <v>-25.374999899999999</v>
      </c>
      <c r="AR41" s="37" t="s">
        <v>44</v>
      </c>
      <c r="AS41" s="37" t="s">
        <v>44</v>
      </c>
      <c r="AT41" s="37">
        <v>517</v>
      </c>
      <c r="AU41" s="37">
        <v>183</v>
      </c>
      <c r="AV41" s="39">
        <v>84.58</v>
      </c>
      <c r="AW41" s="39">
        <v>-25.37</v>
      </c>
      <c r="AX41" s="101" t="s">
        <v>44</v>
      </c>
      <c r="AY41" s="146">
        <v>160</v>
      </c>
      <c r="AZ41" s="146" t="s">
        <v>44</v>
      </c>
      <c r="BA41" s="146" t="s">
        <v>44</v>
      </c>
      <c r="BB41" s="168" t="s">
        <v>552</v>
      </c>
      <c r="BC41" s="168" t="s">
        <v>553</v>
      </c>
      <c r="BD41" s="169" t="s">
        <v>44</v>
      </c>
      <c r="BE41" s="169" t="s">
        <v>44</v>
      </c>
    </row>
    <row r="42" spans="1:57" ht="135" x14ac:dyDescent="0.25">
      <c r="A42" s="40">
        <v>42063</v>
      </c>
      <c r="B42" s="37" t="s">
        <v>252</v>
      </c>
      <c r="C42" s="37" t="s">
        <v>89</v>
      </c>
      <c r="D42" s="37" t="s">
        <v>230</v>
      </c>
      <c r="E42" s="37">
        <v>8530647</v>
      </c>
      <c r="F42" s="223">
        <v>14896278</v>
      </c>
      <c r="G42" s="37">
        <v>1</v>
      </c>
      <c r="H42" s="37" t="s">
        <v>237</v>
      </c>
      <c r="I42" s="37" t="s">
        <v>231</v>
      </c>
      <c r="J42" s="40">
        <v>41426</v>
      </c>
      <c r="K42" s="40">
        <v>39722</v>
      </c>
      <c r="L42" s="37" t="s">
        <v>225</v>
      </c>
      <c r="M42" s="101">
        <v>378000</v>
      </c>
      <c r="N42" s="101">
        <v>375104.26</v>
      </c>
      <c r="O42" s="101">
        <v>210000</v>
      </c>
      <c r="P42" s="40">
        <v>41950</v>
      </c>
      <c r="Q42" s="101">
        <v>97750</v>
      </c>
      <c r="R42" s="37">
        <v>440</v>
      </c>
      <c r="S42" s="40">
        <v>41956</v>
      </c>
      <c r="T42" s="40">
        <v>41546</v>
      </c>
      <c r="U42" s="146">
        <v>517</v>
      </c>
      <c r="V42" s="146">
        <v>0</v>
      </c>
      <c r="W42" s="146">
        <v>0</v>
      </c>
      <c r="X42" s="146">
        <v>0</v>
      </c>
      <c r="Y42" s="146">
        <v>0</v>
      </c>
      <c r="Z42" s="146">
        <v>0</v>
      </c>
      <c r="AA42" s="146">
        <v>0</v>
      </c>
      <c r="AB42" s="146">
        <v>0</v>
      </c>
      <c r="AC42" s="146">
        <v>0</v>
      </c>
      <c r="AD42" s="146">
        <v>0</v>
      </c>
      <c r="AE42" s="146">
        <v>0</v>
      </c>
      <c r="AF42" s="146">
        <v>0</v>
      </c>
      <c r="AG42" s="146">
        <v>0</v>
      </c>
      <c r="AH42" s="146">
        <v>0</v>
      </c>
      <c r="AI42" s="146">
        <v>0</v>
      </c>
      <c r="AJ42" s="146">
        <v>0</v>
      </c>
      <c r="AK42" s="146">
        <v>0</v>
      </c>
      <c r="AL42" s="146">
        <v>517</v>
      </c>
      <c r="AM42" s="146">
        <v>77</v>
      </c>
      <c r="AN42" s="41">
        <v>0.3</v>
      </c>
      <c r="AO42" s="101">
        <v>59.21</v>
      </c>
      <c r="AP42" s="101">
        <v>84.58</v>
      </c>
      <c r="AQ42" s="39">
        <v>-25.374999899999999</v>
      </c>
      <c r="AR42" s="37" t="s">
        <v>44</v>
      </c>
      <c r="AS42" s="37" t="s">
        <v>44</v>
      </c>
      <c r="AT42" s="37">
        <v>410</v>
      </c>
      <c r="AU42" s="37">
        <v>410</v>
      </c>
      <c r="AV42" s="39">
        <v>84.58</v>
      </c>
      <c r="AW42" s="39">
        <v>-25.37</v>
      </c>
      <c r="AX42" s="101" t="s">
        <v>44</v>
      </c>
      <c r="AY42" s="146">
        <v>107</v>
      </c>
      <c r="AZ42" s="146" t="s">
        <v>44</v>
      </c>
      <c r="BA42" s="146" t="s">
        <v>44</v>
      </c>
      <c r="BB42" s="168" t="s">
        <v>522</v>
      </c>
      <c r="BC42" s="168" t="s">
        <v>554</v>
      </c>
      <c r="BD42" s="169" t="s">
        <v>44</v>
      </c>
      <c r="BE42" s="169" t="s">
        <v>44</v>
      </c>
    </row>
    <row r="43" spans="1:57" ht="135" x14ac:dyDescent="0.25">
      <c r="A43" s="40">
        <v>42063</v>
      </c>
      <c r="B43" s="37" t="s">
        <v>253</v>
      </c>
      <c r="C43" s="37" t="s">
        <v>89</v>
      </c>
      <c r="D43" s="37" t="s">
        <v>246</v>
      </c>
      <c r="E43" s="37">
        <v>8549331</v>
      </c>
      <c r="F43" s="223">
        <v>14851620</v>
      </c>
      <c r="G43" s="37">
        <v>1</v>
      </c>
      <c r="H43" s="37" t="s">
        <v>237</v>
      </c>
      <c r="I43" s="37" t="s">
        <v>227</v>
      </c>
      <c r="J43" s="40">
        <v>41426</v>
      </c>
      <c r="K43" s="40">
        <v>39052</v>
      </c>
      <c r="L43" s="37" t="s">
        <v>225</v>
      </c>
      <c r="M43" s="101">
        <v>183920</v>
      </c>
      <c r="N43" s="101">
        <v>183439.06</v>
      </c>
      <c r="O43" s="101">
        <v>160000</v>
      </c>
      <c r="P43" s="40">
        <v>41928</v>
      </c>
      <c r="Q43" s="101">
        <v>157250</v>
      </c>
      <c r="R43" s="37">
        <v>440</v>
      </c>
      <c r="S43" s="40">
        <v>41968</v>
      </c>
      <c r="T43" s="40">
        <v>41546</v>
      </c>
      <c r="U43" s="146">
        <v>517</v>
      </c>
      <c r="V43" s="146">
        <v>0</v>
      </c>
      <c r="W43" s="146">
        <v>0</v>
      </c>
      <c r="X43" s="146">
        <v>0</v>
      </c>
      <c r="Y43" s="146">
        <v>0</v>
      </c>
      <c r="Z43" s="146">
        <v>0</v>
      </c>
      <c r="AA43" s="146">
        <v>0</v>
      </c>
      <c r="AB43" s="146">
        <v>0</v>
      </c>
      <c r="AC43" s="146">
        <v>0</v>
      </c>
      <c r="AD43" s="146">
        <v>0</v>
      </c>
      <c r="AE43" s="146">
        <v>0</v>
      </c>
      <c r="AF43" s="146">
        <v>0</v>
      </c>
      <c r="AG43" s="146">
        <v>0</v>
      </c>
      <c r="AH43" s="146">
        <v>0</v>
      </c>
      <c r="AI43" s="146">
        <v>0</v>
      </c>
      <c r="AJ43" s="146">
        <v>0</v>
      </c>
      <c r="AK43" s="146">
        <v>0</v>
      </c>
      <c r="AL43" s="146">
        <v>517</v>
      </c>
      <c r="AM43" s="146">
        <v>77</v>
      </c>
      <c r="AN43" s="41">
        <v>0.3</v>
      </c>
      <c r="AO43" s="101">
        <v>59.21</v>
      </c>
      <c r="AP43" s="101">
        <v>84.58</v>
      </c>
      <c r="AQ43" s="39">
        <v>-25.374999899999999</v>
      </c>
      <c r="AR43" s="37" t="s">
        <v>44</v>
      </c>
      <c r="AS43" s="37" t="s">
        <v>44</v>
      </c>
      <c r="AT43" s="37">
        <v>422</v>
      </c>
      <c r="AU43" s="37">
        <v>422</v>
      </c>
      <c r="AV43" s="39">
        <v>84.58</v>
      </c>
      <c r="AW43" s="39">
        <v>-25.37</v>
      </c>
      <c r="AX43" s="101" t="s">
        <v>44</v>
      </c>
      <c r="AY43" s="146">
        <v>95</v>
      </c>
      <c r="AZ43" s="146" t="s">
        <v>44</v>
      </c>
      <c r="BA43" s="146" t="s">
        <v>44</v>
      </c>
      <c r="BB43" s="168" t="s">
        <v>522</v>
      </c>
      <c r="BC43" s="168" t="s">
        <v>555</v>
      </c>
      <c r="BD43" s="169" t="s">
        <v>44</v>
      </c>
      <c r="BE43" s="169" t="s">
        <v>44</v>
      </c>
    </row>
    <row r="44" spans="1:57" ht="120" x14ac:dyDescent="0.25">
      <c r="A44" s="40">
        <v>42094</v>
      </c>
      <c r="B44" s="37" t="s">
        <v>253</v>
      </c>
      <c r="C44" s="37" t="s">
        <v>89</v>
      </c>
      <c r="D44" s="37" t="s">
        <v>650</v>
      </c>
      <c r="E44" s="37">
        <v>8537659</v>
      </c>
      <c r="F44" s="223">
        <v>15066277</v>
      </c>
      <c r="G44" s="37">
        <v>1</v>
      </c>
      <c r="H44" s="37" t="s">
        <v>150</v>
      </c>
      <c r="I44" s="37" t="s">
        <v>224</v>
      </c>
      <c r="J44" s="40">
        <v>41426</v>
      </c>
      <c r="K44" s="40">
        <v>40087</v>
      </c>
      <c r="L44" s="37" t="s">
        <v>225</v>
      </c>
      <c r="M44" s="101">
        <v>62400</v>
      </c>
      <c r="N44" s="101">
        <v>62248.26</v>
      </c>
      <c r="O44" s="101">
        <v>41000</v>
      </c>
      <c r="P44" s="40">
        <v>42004</v>
      </c>
      <c r="Q44" s="101"/>
      <c r="R44" s="37">
        <v>390</v>
      </c>
      <c r="S44" s="40"/>
      <c r="T44" s="40">
        <v>41546</v>
      </c>
      <c r="U44" s="146">
        <v>548</v>
      </c>
      <c r="V44" s="146">
        <v>0</v>
      </c>
      <c r="W44" s="146">
        <v>0</v>
      </c>
      <c r="X44" s="146">
        <v>0</v>
      </c>
      <c r="Y44" s="146">
        <v>0</v>
      </c>
      <c r="Z44" s="146">
        <v>123</v>
      </c>
      <c r="AA44" s="146">
        <v>0</v>
      </c>
      <c r="AB44" s="146">
        <v>0</v>
      </c>
      <c r="AC44" s="146">
        <v>0</v>
      </c>
      <c r="AD44" s="146">
        <v>0</v>
      </c>
      <c r="AE44" s="146">
        <v>0</v>
      </c>
      <c r="AF44" s="146">
        <v>0</v>
      </c>
      <c r="AG44" s="146">
        <v>0</v>
      </c>
      <c r="AH44" s="146">
        <v>0</v>
      </c>
      <c r="AI44" s="146">
        <v>14</v>
      </c>
      <c r="AJ44" s="146">
        <v>0</v>
      </c>
      <c r="AK44" s="146">
        <v>137</v>
      </c>
      <c r="AL44" s="146">
        <v>411</v>
      </c>
      <c r="AM44" s="146">
        <v>21</v>
      </c>
      <c r="AN44" s="41">
        <v>0.3</v>
      </c>
      <c r="AO44" s="101">
        <v>59.21</v>
      </c>
      <c r="AP44" s="101">
        <v>84.58</v>
      </c>
      <c r="AQ44" s="39">
        <v>-25.374999899999999</v>
      </c>
      <c r="AR44" s="37" t="s">
        <v>44</v>
      </c>
      <c r="AS44" s="37" t="s">
        <v>44</v>
      </c>
      <c r="AT44" s="37">
        <v>548</v>
      </c>
      <c r="AU44" s="37">
        <v>355</v>
      </c>
      <c r="AV44" s="39">
        <v>84.58</v>
      </c>
      <c r="AW44" s="39">
        <v>-25.37</v>
      </c>
      <c r="AX44" s="101" t="s">
        <v>44</v>
      </c>
      <c r="AY44" s="146">
        <v>56</v>
      </c>
      <c r="AZ44" s="146" t="s">
        <v>44</v>
      </c>
      <c r="BA44" s="146" t="s">
        <v>44</v>
      </c>
      <c r="BB44" s="168" t="s">
        <v>651</v>
      </c>
      <c r="BC44" s="168" t="s">
        <v>652</v>
      </c>
      <c r="BD44" s="169" t="s">
        <v>44</v>
      </c>
      <c r="BE44" s="169" t="s">
        <v>44</v>
      </c>
    </row>
    <row r="45" spans="1:57" ht="120" x14ac:dyDescent="0.25">
      <c r="A45" s="40">
        <v>42094</v>
      </c>
      <c r="B45" s="37" t="s">
        <v>253</v>
      </c>
      <c r="C45" s="37" t="s">
        <v>89</v>
      </c>
      <c r="D45" s="37" t="s">
        <v>653</v>
      </c>
      <c r="E45" s="37">
        <v>8538329</v>
      </c>
      <c r="F45" s="223">
        <v>14878359</v>
      </c>
      <c r="G45" s="37">
        <v>1</v>
      </c>
      <c r="H45" s="37" t="s">
        <v>245</v>
      </c>
      <c r="I45" s="37" t="s">
        <v>224</v>
      </c>
      <c r="J45" s="40">
        <v>41426</v>
      </c>
      <c r="K45" s="40">
        <v>41365</v>
      </c>
      <c r="L45" s="37" t="s">
        <v>225</v>
      </c>
      <c r="M45" s="101">
        <v>54000</v>
      </c>
      <c r="N45" s="101">
        <v>47763.06</v>
      </c>
      <c r="O45" s="101">
        <v>57000</v>
      </c>
      <c r="P45" s="40">
        <v>42087</v>
      </c>
      <c r="Q45" s="101"/>
      <c r="R45" s="37">
        <v>300</v>
      </c>
      <c r="S45" s="40"/>
      <c r="T45" s="40">
        <v>41546</v>
      </c>
      <c r="U45" s="146">
        <v>548</v>
      </c>
      <c r="V45" s="146">
        <v>0</v>
      </c>
      <c r="W45" s="146">
        <v>0</v>
      </c>
      <c r="X45" s="146">
        <v>0</v>
      </c>
      <c r="Y45" s="146">
        <v>125</v>
      </c>
      <c r="Z45" s="146">
        <v>0</v>
      </c>
      <c r="AA45" s="146">
        <v>0</v>
      </c>
      <c r="AB45" s="146">
        <v>0</v>
      </c>
      <c r="AC45" s="146">
        <v>0</v>
      </c>
      <c r="AD45" s="146">
        <v>0</v>
      </c>
      <c r="AE45" s="146">
        <v>0</v>
      </c>
      <c r="AF45" s="146">
        <v>0</v>
      </c>
      <c r="AG45" s="146">
        <v>30</v>
      </c>
      <c r="AH45" s="146">
        <v>0</v>
      </c>
      <c r="AI45" s="146">
        <v>86</v>
      </c>
      <c r="AJ45" s="146">
        <v>0</v>
      </c>
      <c r="AK45" s="146">
        <v>241</v>
      </c>
      <c r="AL45" s="146">
        <v>307</v>
      </c>
      <c r="AM45" s="146">
        <v>7</v>
      </c>
      <c r="AN45" s="41">
        <v>0.3</v>
      </c>
      <c r="AO45" s="101">
        <v>59.21</v>
      </c>
      <c r="AP45" s="101">
        <v>84.58</v>
      </c>
      <c r="AQ45" s="39">
        <v>-25.374999899999999</v>
      </c>
      <c r="AR45" s="37" t="s">
        <v>44</v>
      </c>
      <c r="AS45" s="37" t="s">
        <v>44</v>
      </c>
      <c r="AT45" s="37">
        <v>548</v>
      </c>
      <c r="AU45" s="37">
        <v>226</v>
      </c>
      <c r="AV45" s="39">
        <v>84.58</v>
      </c>
      <c r="AW45" s="39">
        <v>-25.37</v>
      </c>
      <c r="AX45" s="101" t="s">
        <v>44</v>
      </c>
      <c r="AY45" s="146">
        <v>81</v>
      </c>
      <c r="AZ45" s="146" t="s">
        <v>44</v>
      </c>
      <c r="BA45" s="146" t="s">
        <v>44</v>
      </c>
      <c r="BB45" s="168" t="s">
        <v>654</v>
      </c>
      <c r="BC45" s="168" t="s">
        <v>655</v>
      </c>
      <c r="BD45" s="169" t="s">
        <v>44</v>
      </c>
      <c r="BE45" s="169" t="s">
        <v>44</v>
      </c>
    </row>
    <row r="46" spans="1:57" ht="120" x14ac:dyDescent="0.25">
      <c r="A46" s="40">
        <v>42094</v>
      </c>
      <c r="B46" s="37" t="s">
        <v>255</v>
      </c>
      <c r="C46" s="37" t="s">
        <v>89</v>
      </c>
      <c r="D46" s="37" t="s">
        <v>656</v>
      </c>
      <c r="E46" s="37">
        <v>8568823</v>
      </c>
      <c r="F46" s="223">
        <v>15151228</v>
      </c>
      <c r="G46" s="37">
        <v>1</v>
      </c>
      <c r="H46" s="37" t="s">
        <v>150</v>
      </c>
      <c r="I46" s="37" t="s">
        <v>224</v>
      </c>
      <c r="J46" s="40">
        <v>41487</v>
      </c>
      <c r="K46" s="40">
        <v>40603</v>
      </c>
      <c r="L46" s="37" t="s">
        <v>225</v>
      </c>
      <c r="M46" s="101">
        <v>144800</v>
      </c>
      <c r="N46" s="101">
        <v>187254.05</v>
      </c>
      <c r="O46" s="101">
        <v>216000</v>
      </c>
      <c r="P46" s="40">
        <v>41997</v>
      </c>
      <c r="Q46" s="101"/>
      <c r="R46" s="37">
        <v>390</v>
      </c>
      <c r="S46" s="40"/>
      <c r="T46" s="40">
        <v>41607</v>
      </c>
      <c r="U46" s="146">
        <v>487</v>
      </c>
      <c r="V46" s="146">
        <v>0</v>
      </c>
      <c r="W46" s="146">
        <v>0</v>
      </c>
      <c r="X46" s="146">
        <v>0</v>
      </c>
      <c r="Y46" s="146">
        <v>0</v>
      </c>
      <c r="Z46" s="146">
        <v>0</v>
      </c>
      <c r="AA46" s="146">
        <v>0</v>
      </c>
      <c r="AB46" s="146">
        <v>90</v>
      </c>
      <c r="AC46" s="146">
        <v>0</v>
      </c>
      <c r="AD46" s="146">
        <v>0</v>
      </c>
      <c r="AE46" s="146">
        <v>0</v>
      </c>
      <c r="AF46" s="146">
        <v>0</v>
      </c>
      <c r="AG46" s="146">
        <v>0</v>
      </c>
      <c r="AH46" s="146">
        <v>0</v>
      </c>
      <c r="AI46" s="146">
        <v>5</v>
      </c>
      <c r="AJ46" s="146">
        <v>0</v>
      </c>
      <c r="AK46" s="146">
        <v>95</v>
      </c>
      <c r="AL46" s="146">
        <v>392</v>
      </c>
      <c r="AM46" s="146">
        <v>2</v>
      </c>
      <c r="AN46" s="41">
        <v>0.3</v>
      </c>
      <c r="AO46" s="101">
        <v>59.21</v>
      </c>
      <c r="AP46" s="101">
        <v>84.58</v>
      </c>
      <c r="AQ46" s="39">
        <v>-25.374999899999999</v>
      </c>
      <c r="AR46" s="37" t="s">
        <v>44</v>
      </c>
      <c r="AS46" s="37" t="s">
        <v>44</v>
      </c>
      <c r="AT46" s="37">
        <v>487</v>
      </c>
      <c r="AU46" s="37">
        <v>74</v>
      </c>
      <c r="AV46" s="39">
        <v>84.58</v>
      </c>
      <c r="AW46" s="39">
        <v>-25.37</v>
      </c>
      <c r="AX46" s="101" t="s">
        <v>44</v>
      </c>
      <c r="AY46" s="146">
        <v>318</v>
      </c>
      <c r="AZ46" s="146" t="s">
        <v>44</v>
      </c>
      <c r="BA46" s="146" t="s">
        <v>44</v>
      </c>
      <c r="BB46" s="168" t="s">
        <v>654</v>
      </c>
      <c r="BC46" s="168" t="s">
        <v>657</v>
      </c>
      <c r="BD46" s="169" t="s">
        <v>44</v>
      </c>
      <c r="BE46" s="169" t="s">
        <v>44</v>
      </c>
    </row>
    <row r="47" spans="1:57" ht="120" x14ac:dyDescent="0.25">
      <c r="A47" s="40">
        <v>42094</v>
      </c>
      <c r="B47" s="37" t="s">
        <v>252</v>
      </c>
      <c r="C47" s="37" t="s">
        <v>89</v>
      </c>
      <c r="D47" s="37" t="s">
        <v>392</v>
      </c>
      <c r="E47" s="37">
        <v>8531196</v>
      </c>
      <c r="F47" s="223">
        <v>14929715</v>
      </c>
      <c r="G47" s="37">
        <v>1</v>
      </c>
      <c r="H47" s="37" t="s">
        <v>148</v>
      </c>
      <c r="I47" s="37" t="s">
        <v>231</v>
      </c>
      <c r="J47" s="40">
        <v>41426</v>
      </c>
      <c r="K47" s="40">
        <v>39767</v>
      </c>
      <c r="L47" s="37" t="s">
        <v>225</v>
      </c>
      <c r="M47" s="101">
        <v>116200</v>
      </c>
      <c r="N47" s="101">
        <v>114776.03</v>
      </c>
      <c r="O47" s="101">
        <v>95000</v>
      </c>
      <c r="P47" s="40">
        <v>42089</v>
      </c>
      <c r="Q47" s="101"/>
      <c r="R47" s="37">
        <v>330</v>
      </c>
      <c r="S47" s="40"/>
      <c r="T47" s="40">
        <v>41546</v>
      </c>
      <c r="U47" s="146">
        <v>548</v>
      </c>
      <c r="V47" s="146">
        <v>0</v>
      </c>
      <c r="W47" s="146">
        <v>0</v>
      </c>
      <c r="X47" s="146">
        <v>0</v>
      </c>
      <c r="Y47" s="146">
        <v>0</v>
      </c>
      <c r="Z47" s="146">
        <v>0</v>
      </c>
      <c r="AA47" s="146">
        <v>0</v>
      </c>
      <c r="AB47" s="146">
        <v>90</v>
      </c>
      <c r="AC47" s="146">
        <v>0</v>
      </c>
      <c r="AD47" s="146">
        <v>0</v>
      </c>
      <c r="AE47" s="146">
        <v>0</v>
      </c>
      <c r="AF47" s="146">
        <v>0</v>
      </c>
      <c r="AG47" s="146">
        <v>0</v>
      </c>
      <c r="AH47" s="146">
        <v>0</v>
      </c>
      <c r="AI47" s="146">
        <v>0</v>
      </c>
      <c r="AJ47" s="146">
        <v>0</v>
      </c>
      <c r="AK47" s="146">
        <v>90</v>
      </c>
      <c r="AL47" s="146">
        <v>458</v>
      </c>
      <c r="AM47" s="146">
        <v>128</v>
      </c>
      <c r="AN47" s="41">
        <v>0.3</v>
      </c>
      <c r="AO47" s="101">
        <v>59.21</v>
      </c>
      <c r="AP47" s="101">
        <v>84.58</v>
      </c>
      <c r="AQ47" s="39">
        <v>-25.374999899999999</v>
      </c>
      <c r="AR47" s="37" t="s">
        <v>44</v>
      </c>
      <c r="AS47" s="37" t="s">
        <v>44</v>
      </c>
      <c r="AT47" s="37">
        <v>548</v>
      </c>
      <c r="AU47" s="37">
        <v>94</v>
      </c>
      <c r="AV47" s="39">
        <v>84.58</v>
      </c>
      <c r="AW47" s="39">
        <v>-25.37</v>
      </c>
      <c r="AX47" s="101" t="s">
        <v>44</v>
      </c>
      <c r="AY47" s="146">
        <v>364</v>
      </c>
      <c r="AZ47" s="146" t="s">
        <v>44</v>
      </c>
      <c r="BA47" s="146" t="s">
        <v>44</v>
      </c>
      <c r="BB47" s="168" t="s">
        <v>654</v>
      </c>
      <c r="BC47" s="168" t="s">
        <v>525</v>
      </c>
      <c r="BD47" s="169" t="s">
        <v>44</v>
      </c>
      <c r="BE47" s="169" t="s">
        <v>44</v>
      </c>
    </row>
    <row r="48" spans="1:57" ht="120" x14ac:dyDescent="0.25">
      <c r="A48" s="40">
        <v>42094</v>
      </c>
      <c r="B48" s="37" t="s">
        <v>255</v>
      </c>
      <c r="C48" s="37" t="s">
        <v>89</v>
      </c>
      <c r="D48" s="37" t="s">
        <v>658</v>
      </c>
      <c r="E48" s="37">
        <v>8569458</v>
      </c>
      <c r="F48" s="223">
        <v>15331259</v>
      </c>
      <c r="G48" s="37">
        <v>1</v>
      </c>
      <c r="H48" s="37" t="s">
        <v>150</v>
      </c>
      <c r="I48" s="37" t="s">
        <v>224</v>
      </c>
      <c r="J48" s="40">
        <v>41487</v>
      </c>
      <c r="K48" s="40">
        <v>41306</v>
      </c>
      <c r="L48" s="37" t="s">
        <v>225</v>
      </c>
      <c r="M48" s="101">
        <v>92700</v>
      </c>
      <c r="N48" s="101">
        <v>99577.15</v>
      </c>
      <c r="O48" s="101">
        <v>90000</v>
      </c>
      <c r="P48" s="40">
        <v>41950</v>
      </c>
      <c r="Q48" s="101"/>
      <c r="R48" s="37">
        <v>390</v>
      </c>
      <c r="S48" s="40"/>
      <c r="T48" s="40">
        <v>41607</v>
      </c>
      <c r="U48" s="146">
        <v>487</v>
      </c>
      <c r="V48" s="146">
        <v>80</v>
      </c>
      <c r="W48" s="146">
        <v>0</v>
      </c>
      <c r="X48" s="146">
        <v>0</v>
      </c>
      <c r="Y48" s="146">
        <v>0</v>
      </c>
      <c r="Z48" s="146">
        <v>0</v>
      </c>
      <c r="AA48" s="146">
        <v>0</v>
      </c>
      <c r="AB48" s="146">
        <v>0</v>
      </c>
      <c r="AC48" s="146">
        <v>0</v>
      </c>
      <c r="AD48" s="146">
        <v>0</v>
      </c>
      <c r="AE48" s="146">
        <v>0</v>
      </c>
      <c r="AF48" s="146">
        <v>0</v>
      </c>
      <c r="AG48" s="146">
        <v>0</v>
      </c>
      <c r="AH48" s="146">
        <v>0</v>
      </c>
      <c r="AI48" s="146">
        <v>14</v>
      </c>
      <c r="AJ48" s="146">
        <v>0</v>
      </c>
      <c r="AK48" s="146">
        <v>94</v>
      </c>
      <c r="AL48" s="146">
        <v>393</v>
      </c>
      <c r="AM48" s="146">
        <v>3</v>
      </c>
      <c r="AN48" s="41">
        <v>0.3</v>
      </c>
      <c r="AO48" s="101">
        <v>59.21</v>
      </c>
      <c r="AP48" s="101">
        <v>84.58</v>
      </c>
      <c r="AQ48" s="39">
        <v>-25.374999899999999</v>
      </c>
      <c r="AR48" s="37" t="s">
        <v>44</v>
      </c>
      <c r="AS48" s="37" t="s">
        <v>44</v>
      </c>
      <c r="AT48" s="37">
        <v>487</v>
      </c>
      <c r="AU48" s="37">
        <v>173</v>
      </c>
      <c r="AV48" s="39">
        <v>84.58</v>
      </c>
      <c r="AW48" s="39">
        <v>-25.37</v>
      </c>
      <c r="AX48" s="101" t="s">
        <v>44</v>
      </c>
      <c r="AY48" s="146">
        <v>220</v>
      </c>
      <c r="AZ48" s="146" t="s">
        <v>44</v>
      </c>
      <c r="BA48" s="146" t="s">
        <v>44</v>
      </c>
      <c r="BB48" s="168" t="s">
        <v>654</v>
      </c>
      <c r="BC48" s="168" t="s">
        <v>659</v>
      </c>
      <c r="BD48" s="169" t="s">
        <v>44</v>
      </c>
      <c r="BE48" s="169" t="s">
        <v>44</v>
      </c>
    </row>
    <row r="49" spans="1:57" ht="120" x14ac:dyDescent="0.25">
      <c r="A49" s="40">
        <v>42094</v>
      </c>
      <c r="B49" s="37" t="s">
        <v>255</v>
      </c>
      <c r="C49" s="37" t="s">
        <v>89</v>
      </c>
      <c r="D49" s="37" t="s">
        <v>658</v>
      </c>
      <c r="E49" s="37">
        <v>8572087</v>
      </c>
      <c r="F49" s="223">
        <v>15331242</v>
      </c>
      <c r="G49" s="37">
        <v>1</v>
      </c>
      <c r="H49" s="37" t="s">
        <v>150</v>
      </c>
      <c r="I49" s="37" t="s">
        <v>224</v>
      </c>
      <c r="J49" s="40">
        <v>41487</v>
      </c>
      <c r="K49" s="40">
        <v>41306</v>
      </c>
      <c r="L49" s="37" t="s">
        <v>225</v>
      </c>
      <c r="M49" s="101">
        <v>76000</v>
      </c>
      <c r="N49" s="101">
        <v>80817.94</v>
      </c>
      <c r="O49" s="101">
        <v>76000</v>
      </c>
      <c r="P49" s="40">
        <v>41968</v>
      </c>
      <c r="Q49" s="101"/>
      <c r="R49" s="37">
        <v>390</v>
      </c>
      <c r="S49" s="40"/>
      <c r="T49" s="40">
        <v>41607</v>
      </c>
      <c r="U49" s="146">
        <v>487</v>
      </c>
      <c r="V49" s="146">
        <v>80</v>
      </c>
      <c r="W49" s="146">
        <v>0</v>
      </c>
      <c r="X49" s="146">
        <v>0</v>
      </c>
      <c r="Y49" s="146">
        <v>0</v>
      </c>
      <c r="Z49" s="146">
        <v>0</v>
      </c>
      <c r="AA49" s="146">
        <v>0</v>
      </c>
      <c r="AB49" s="146">
        <v>0</v>
      </c>
      <c r="AC49" s="146">
        <v>0</v>
      </c>
      <c r="AD49" s="146">
        <v>0</v>
      </c>
      <c r="AE49" s="146">
        <v>0</v>
      </c>
      <c r="AF49" s="146">
        <v>0</v>
      </c>
      <c r="AG49" s="146">
        <v>0</v>
      </c>
      <c r="AH49" s="146">
        <v>0</v>
      </c>
      <c r="AI49" s="146">
        <v>14</v>
      </c>
      <c r="AJ49" s="146">
        <v>0</v>
      </c>
      <c r="AK49" s="146">
        <v>94</v>
      </c>
      <c r="AL49" s="146">
        <v>393</v>
      </c>
      <c r="AM49" s="146">
        <v>3</v>
      </c>
      <c r="AN49" s="41">
        <v>0.3</v>
      </c>
      <c r="AO49" s="101">
        <v>59.21</v>
      </c>
      <c r="AP49" s="101">
        <v>84.58</v>
      </c>
      <c r="AQ49" s="39">
        <v>-25.374999899999999</v>
      </c>
      <c r="AR49" s="37" t="s">
        <v>44</v>
      </c>
      <c r="AS49" s="37" t="s">
        <v>44</v>
      </c>
      <c r="AT49" s="37">
        <v>487</v>
      </c>
      <c r="AU49" s="37">
        <v>76</v>
      </c>
      <c r="AV49" s="39">
        <v>84.58</v>
      </c>
      <c r="AW49" s="39">
        <v>-25.37</v>
      </c>
      <c r="AX49" s="101" t="s">
        <v>44</v>
      </c>
      <c r="AY49" s="146">
        <v>317</v>
      </c>
      <c r="AZ49" s="146" t="s">
        <v>44</v>
      </c>
      <c r="BA49" s="146" t="s">
        <v>44</v>
      </c>
      <c r="BB49" s="168" t="s">
        <v>654</v>
      </c>
      <c r="BC49" s="168" t="s">
        <v>660</v>
      </c>
      <c r="BD49" s="169" t="s">
        <v>44</v>
      </c>
      <c r="BE49" s="169" t="s">
        <v>44</v>
      </c>
    </row>
    <row r="50" spans="1:57" ht="120" x14ac:dyDescent="0.25">
      <c r="A50" s="40">
        <v>42094</v>
      </c>
      <c r="B50" s="37" t="s">
        <v>253</v>
      </c>
      <c r="C50" s="37" t="s">
        <v>89</v>
      </c>
      <c r="D50" s="37" t="s">
        <v>661</v>
      </c>
      <c r="E50" s="37">
        <v>8551886</v>
      </c>
      <c r="F50" s="223">
        <v>14832596</v>
      </c>
      <c r="G50" s="37">
        <v>1</v>
      </c>
      <c r="H50" s="37" t="s">
        <v>125</v>
      </c>
      <c r="I50" s="37" t="s">
        <v>224</v>
      </c>
      <c r="J50" s="40">
        <v>41426</v>
      </c>
      <c r="K50" s="40">
        <v>39814</v>
      </c>
      <c r="L50" s="37" t="s">
        <v>225</v>
      </c>
      <c r="M50" s="101">
        <v>247000</v>
      </c>
      <c r="N50" s="101">
        <v>241277.44</v>
      </c>
      <c r="O50" s="101">
        <v>182000</v>
      </c>
      <c r="P50" s="40">
        <v>42093</v>
      </c>
      <c r="Q50" s="101"/>
      <c r="R50" s="37">
        <v>330</v>
      </c>
      <c r="S50" s="40"/>
      <c r="T50" s="40">
        <v>41546</v>
      </c>
      <c r="U50" s="146">
        <v>548</v>
      </c>
      <c r="V50" s="146">
        <v>0</v>
      </c>
      <c r="W50" s="146">
        <v>0</v>
      </c>
      <c r="X50" s="146">
        <v>0</v>
      </c>
      <c r="Y50" s="146">
        <v>0</v>
      </c>
      <c r="Z50" s="146">
        <v>0</v>
      </c>
      <c r="AA50" s="146">
        <v>0</v>
      </c>
      <c r="AB50" s="146">
        <v>90</v>
      </c>
      <c r="AC50" s="146">
        <v>0</v>
      </c>
      <c r="AD50" s="146">
        <v>0</v>
      </c>
      <c r="AE50" s="146">
        <v>0</v>
      </c>
      <c r="AF50" s="146">
        <v>0</v>
      </c>
      <c r="AG50" s="146">
        <v>0</v>
      </c>
      <c r="AH50" s="146">
        <v>0</v>
      </c>
      <c r="AI50" s="146">
        <v>65</v>
      </c>
      <c r="AJ50" s="146">
        <v>0</v>
      </c>
      <c r="AK50" s="146">
        <v>155</v>
      </c>
      <c r="AL50" s="146">
        <v>393</v>
      </c>
      <c r="AM50" s="146">
        <v>63</v>
      </c>
      <c r="AN50" s="41">
        <v>0.3</v>
      </c>
      <c r="AO50" s="101">
        <v>59.21</v>
      </c>
      <c r="AP50" s="101">
        <v>84.58</v>
      </c>
      <c r="AQ50" s="39">
        <v>-25.374999899999999</v>
      </c>
      <c r="AR50" s="37" t="s">
        <v>44</v>
      </c>
      <c r="AS50" s="37" t="s">
        <v>44</v>
      </c>
      <c r="AT50" s="37">
        <v>548</v>
      </c>
      <c r="AU50" s="37">
        <v>108</v>
      </c>
      <c r="AV50" s="39">
        <v>84.58</v>
      </c>
      <c r="AW50" s="39">
        <v>-25.37</v>
      </c>
      <c r="AX50" s="101" t="s">
        <v>44</v>
      </c>
      <c r="AY50" s="146">
        <v>285</v>
      </c>
      <c r="AZ50" s="146" t="s">
        <v>44</v>
      </c>
      <c r="BA50" s="146" t="s">
        <v>44</v>
      </c>
      <c r="BB50" s="168" t="s">
        <v>654</v>
      </c>
      <c r="BC50" s="168" t="s">
        <v>662</v>
      </c>
      <c r="BD50" s="169" t="s">
        <v>44</v>
      </c>
      <c r="BE50" s="169" t="s">
        <v>44</v>
      </c>
    </row>
    <row r="51" spans="1:57" ht="120" x14ac:dyDescent="0.25">
      <c r="A51" s="40">
        <v>42094</v>
      </c>
      <c r="B51" s="37" t="s">
        <v>253</v>
      </c>
      <c r="C51" s="37" t="s">
        <v>89</v>
      </c>
      <c r="D51" s="37" t="s">
        <v>521</v>
      </c>
      <c r="E51" s="37">
        <v>8565488</v>
      </c>
      <c r="F51" s="223">
        <v>15021173</v>
      </c>
      <c r="G51" s="37">
        <v>1</v>
      </c>
      <c r="H51" s="37" t="s">
        <v>150</v>
      </c>
      <c r="I51" s="37" t="s">
        <v>224</v>
      </c>
      <c r="J51" s="40">
        <v>41426</v>
      </c>
      <c r="K51" s="40">
        <v>40057</v>
      </c>
      <c r="L51" s="37" t="s">
        <v>225</v>
      </c>
      <c r="M51" s="101">
        <v>132000</v>
      </c>
      <c r="N51" s="101">
        <v>129789.12</v>
      </c>
      <c r="O51" s="101">
        <v>188000</v>
      </c>
      <c r="P51" s="40">
        <v>42062</v>
      </c>
      <c r="Q51" s="101"/>
      <c r="R51" s="37">
        <v>390</v>
      </c>
      <c r="S51" s="40"/>
      <c r="T51" s="40">
        <v>41546</v>
      </c>
      <c r="U51" s="146">
        <v>548</v>
      </c>
      <c r="V51" s="146">
        <v>0</v>
      </c>
      <c r="W51" s="146">
        <v>0</v>
      </c>
      <c r="X51" s="146">
        <v>0</v>
      </c>
      <c r="Y51" s="146">
        <v>0</v>
      </c>
      <c r="Z51" s="146">
        <v>0</v>
      </c>
      <c r="AA51" s="146">
        <v>0</v>
      </c>
      <c r="AB51" s="146">
        <v>90</v>
      </c>
      <c r="AC51" s="146">
        <v>0</v>
      </c>
      <c r="AD51" s="146">
        <v>0</v>
      </c>
      <c r="AE51" s="146">
        <v>0</v>
      </c>
      <c r="AF51" s="146">
        <v>0</v>
      </c>
      <c r="AG51" s="146">
        <v>0</v>
      </c>
      <c r="AH51" s="146">
        <v>0</v>
      </c>
      <c r="AI51" s="146">
        <v>14</v>
      </c>
      <c r="AJ51" s="146">
        <v>0</v>
      </c>
      <c r="AK51" s="146">
        <v>104</v>
      </c>
      <c r="AL51" s="146">
        <v>444</v>
      </c>
      <c r="AM51" s="146">
        <v>54</v>
      </c>
      <c r="AN51" s="41">
        <v>0.3</v>
      </c>
      <c r="AO51" s="101">
        <v>59.21</v>
      </c>
      <c r="AP51" s="101">
        <v>84.58</v>
      </c>
      <c r="AQ51" s="39">
        <v>-25.374999899999999</v>
      </c>
      <c r="AR51" s="37" t="s">
        <v>44</v>
      </c>
      <c r="AS51" s="37" t="s">
        <v>44</v>
      </c>
      <c r="AT51" s="37">
        <v>548</v>
      </c>
      <c r="AU51" s="37">
        <v>298</v>
      </c>
      <c r="AV51" s="39">
        <v>84.58</v>
      </c>
      <c r="AW51" s="39">
        <v>-25.37</v>
      </c>
      <c r="AX51" s="101" t="s">
        <v>44</v>
      </c>
      <c r="AY51" s="146">
        <v>146</v>
      </c>
      <c r="AZ51" s="146" t="s">
        <v>44</v>
      </c>
      <c r="BA51" s="146" t="s">
        <v>44</v>
      </c>
      <c r="BB51" s="168" t="s">
        <v>654</v>
      </c>
      <c r="BC51" s="168" t="s">
        <v>549</v>
      </c>
      <c r="BD51" s="169" t="s">
        <v>44</v>
      </c>
      <c r="BE51" s="169" t="s">
        <v>44</v>
      </c>
    </row>
    <row r="52" spans="1:57" ht="45" customHeight="1" x14ac:dyDescent="0.25">
      <c r="A52" s="40">
        <v>42094</v>
      </c>
      <c r="B52" s="37" t="s">
        <v>253</v>
      </c>
      <c r="C52" s="37" t="s">
        <v>89</v>
      </c>
      <c r="D52" s="37" t="s">
        <v>246</v>
      </c>
      <c r="E52" s="37">
        <v>8553108</v>
      </c>
      <c r="F52" s="223">
        <v>14852560</v>
      </c>
      <c r="G52" s="37">
        <v>1</v>
      </c>
      <c r="H52" s="37" t="s">
        <v>150</v>
      </c>
      <c r="I52" s="37" t="s">
        <v>224</v>
      </c>
      <c r="J52" s="40">
        <v>41426</v>
      </c>
      <c r="K52" s="40">
        <v>39417</v>
      </c>
      <c r="L52" s="37" t="s">
        <v>225</v>
      </c>
      <c r="M52" s="101">
        <v>144000</v>
      </c>
      <c r="N52" s="101">
        <v>141685.1</v>
      </c>
      <c r="O52" s="101">
        <v>154500</v>
      </c>
      <c r="P52" s="40">
        <v>42080</v>
      </c>
      <c r="Q52" s="101"/>
      <c r="R52" s="37">
        <v>390</v>
      </c>
      <c r="S52" s="40"/>
      <c r="T52" s="40">
        <v>41546</v>
      </c>
      <c r="U52" s="146">
        <v>548</v>
      </c>
      <c r="V52" s="146">
        <v>0</v>
      </c>
      <c r="W52" s="146">
        <v>0</v>
      </c>
      <c r="X52" s="146">
        <v>0</v>
      </c>
      <c r="Y52" s="146">
        <v>0</v>
      </c>
      <c r="Z52" s="146">
        <v>120</v>
      </c>
      <c r="AA52" s="146">
        <v>0</v>
      </c>
      <c r="AB52" s="146">
        <v>0</v>
      </c>
      <c r="AC52" s="146">
        <v>0</v>
      </c>
      <c r="AD52" s="146">
        <v>0</v>
      </c>
      <c r="AE52" s="146">
        <v>0</v>
      </c>
      <c r="AF52" s="146">
        <v>0</v>
      </c>
      <c r="AG52" s="146">
        <v>0</v>
      </c>
      <c r="AH52" s="146">
        <v>0</v>
      </c>
      <c r="AI52" s="146">
        <v>0</v>
      </c>
      <c r="AJ52" s="146">
        <v>0</v>
      </c>
      <c r="AK52" s="146">
        <v>120</v>
      </c>
      <c r="AL52" s="146">
        <v>428</v>
      </c>
      <c r="AM52" s="146">
        <v>38</v>
      </c>
      <c r="AN52" s="41">
        <v>0.3</v>
      </c>
      <c r="AO52" s="101">
        <v>59.21</v>
      </c>
      <c r="AP52" s="101">
        <v>84.58</v>
      </c>
      <c r="AQ52" s="39">
        <v>-25.374999899999999</v>
      </c>
      <c r="AR52" s="37" t="s">
        <v>44</v>
      </c>
      <c r="AS52" s="37" t="s">
        <v>44</v>
      </c>
      <c r="AT52" s="37">
        <v>548</v>
      </c>
      <c r="AU52" s="37">
        <v>418</v>
      </c>
      <c r="AV52" s="39">
        <v>59.21</v>
      </c>
      <c r="AW52" s="39">
        <v>0</v>
      </c>
      <c r="AX52" s="101" t="s">
        <v>83</v>
      </c>
      <c r="AY52" s="146">
        <v>10</v>
      </c>
      <c r="AZ52" s="146" t="s">
        <v>44</v>
      </c>
      <c r="BA52" s="146" t="s">
        <v>44</v>
      </c>
      <c r="BB52" s="168" t="s">
        <v>388</v>
      </c>
      <c r="BC52" s="168" t="s">
        <v>8</v>
      </c>
      <c r="BD52" s="169" t="s">
        <v>44</v>
      </c>
      <c r="BE52" s="169" t="s">
        <v>44</v>
      </c>
    </row>
    <row r="53" spans="1:57" ht="120" x14ac:dyDescent="0.25">
      <c r="A53" s="40">
        <v>42094</v>
      </c>
      <c r="B53" s="37" t="s">
        <v>253</v>
      </c>
      <c r="C53" s="37" t="s">
        <v>89</v>
      </c>
      <c r="D53" s="37" t="s">
        <v>663</v>
      </c>
      <c r="E53" s="37">
        <v>8546149</v>
      </c>
      <c r="F53" s="223">
        <v>15369770</v>
      </c>
      <c r="G53" s="37">
        <v>1</v>
      </c>
      <c r="H53" s="37" t="s">
        <v>150</v>
      </c>
      <c r="I53" s="37" t="s">
        <v>224</v>
      </c>
      <c r="J53" s="40">
        <v>41487</v>
      </c>
      <c r="K53" s="40">
        <v>40787</v>
      </c>
      <c r="L53" s="37" t="s">
        <v>225</v>
      </c>
      <c r="M53" s="101">
        <v>136400</v>
      </c>
      <c r="N53" s="101">
        <v>139724.6</v>
      </c>
      <c r="O53" s="101">
        <v>156000</v>
      </c>
      <c r="P53" s="40">
        <v>42062</v>
      </c>
      <c r="Q53" s="101"/>
      <c r="R53" s="37">
        <v>390</v>
      </c>
      <c r="S53" s="40"/>
      <c r="T53" s="40">
        <v>41607</v>
      </c>
      <c r="U53" s="146">
        <v>487</v>
      </c>
      <c r="V53" s="146">
        <v>80</v>
      </c>
      <c r="W53" s="146">
        <v>0</v>
      </c>
      <c r="X53" s="146">
        <v>0</v>
      </c>
      <c r="Y53" s="146">
        <v>0</v>
      </c>
      <c r="Z53" s="146">
        <v>0</v>
      </c>
      <c r="AA53" s="146">
        <v>0</v>
      </c>
      <c r="AB53" s="146">
        <v>0</v>
      </c>
      <c r="AC53" s="146">
        <v>0</v>
      </c>
      <c r="AD53" s="146">
        <v>0</v>
      </c>
      <c r="AE53" s="146">
        <v>0</v>
      </c>
      <c r="AF53" s="146">
        <v>0</v>
      </c>
      <c r="AG53" s="146">
        <v>0</v>
      </c>
      <c r="AH53" s="146">
        <v>0</v>
      </c>
      <c r="AI53" s="146">
        <v>14</v>
      </c>
      <c r="AJ53" s="146">
        <v>0</v>
      </c>
      <c r="AK53" s="146">
        <v>94</v>
      </c>
      <c r="AL53" s="146">
        <v>393</v>
      </c>
      <c r="AM53" s="146">
        <v>3</v>
      </c>
      <c r="AN53" s="41">
        <v>0.3</v>
      </c>
      <c r="AO53" s="101">
        <v>59.21</v>
      </c>
      <c r="AP53" s="101">
        <v>84.58</v>
      </c>
      <c r="AQ53" s="39">
        <v>-25.374999899999999</v>
      </c>
      <c r="AR53" s="37" t="s">
        <v>44</v>
      </c>
      <c r="AS53" s="37" t="s">
        <v>44</v>
      </c>
      <c r="AT53" s="37">
        <v>487</v>
      </c>
      <c r="AU53" s="37">
        <v>250</v>
      </c>
      <c r="AV53" s="39">
        <v>84.58</v>
      </c>
      <c r="AW53" s="39">
        <v>-25.37</v>
      </c>
      <c r="AX53" s="101" t="s">
        <v>44</v>
      </c>
      <c r="AY53" s="146">
        <v>143</v>
      </c>
      <c r="AZ53" s="146" t="s">
        <v>44</v>
      </c>
      <c r="BA53" s="146" t="s">
        <v>44</v>
      </c>
      <c r="BB53" s="168" t="s">
        <v>654</v>
      </c>
      <c r="BC53" s="168" t="s">
        <v>664</v>
      </c>
      <c r="BD53" s="169" t="s">
        <v>44</v>
      </c>
      <c r="BE53" s="169" t="s">
        <v>44</v>
      </c>
    </row>
    <row r="54" spans="1:57" ht="120" x14ac:dyDescent="0.25">
      <c r="A54" s="40">
        <v>42094</v>
      </c>
      <c r="B54" s="37" t="s">
        <v>253</v>
      </c>
      <c r="C54" s="37" t="s">
        <v>89</v>
      </c>
      <c r="D54" s="37" t="s">
        <v>241</v>
      </c>
      <c r="E54" s="37">
        <v>8537697</v>
      </c>
      <c r="F54" s="223">
        <v>14958565</v>
      </c>
      <c r="G54" s="37">
        <v>1</v>
      </c>
      <c r="H54" s="37" t="s">
        <v>150</v>
      </c>
      <c r="I54" s="37" t="s">
        <v>224</v>
      </c>
      <c r="J54" s="40">
        <v>41426</v>
      </c>
      <c r="K54" s="40">
        <v>40817</v>
      </c>
      <c r="L54" s="37" t="s">
        <v>225</v>
      </c>
      <c r="M54" s="101">
        <v>64000</v>
      </c>
      <c r="N54" s="101">
        <v>81756.25</v>
      </c>
      <c r="O54" s="101">
        <v>63700</v>
      </c>
      <c r="P54" s="40">
        <v>42026</v>
      </c>
      <c r="Q54" s="101"/>
      <c r="R54" s="37">
        <v>390</v>
      </c>
      <c r="S54" s="40"/>
      <c r="T54" s="40">
        <v>41546</v>
      </c>
      <c r="U54" s="146">
        <v>548</v>
      </c>
      <c r="V54" s="146">
        <v>0</v>
      </c>
      <c r="W54" s="146">
        <v>0</v>
      </c>
      <c r="X54" s="146">
        <v>0</v>
      </c>
      <c r="Y54" s="146">
        <v>125</v>
      </c>
      <c r="Z54" s="146">
        <v>0</v>
      </c>
      <c r="AA54" s="146">
        <v>0</v>
      </c>
      <c r="AB54" s="146">
        <v>0</v>
      </c>
      <c r="AC54" s="146">
        <v>0</v>
      </c>
      <c r="AD54" s="146">
        <v>0</v>
      </c>
      <c r="AE54" s="146">
        <v>0</v>
      </c>
      <c r="AF54" s="146">
        <v>0</v>
      </c>
      <c r="AG54" s="146">
        <v>12</v>
      </c>
      <c r="AH54" s="146">
        <v>0</v>
      </c>
      <c r="AI54" s="146">
        <v>14</v>
      </c>
      <c r="AJ54" s="146">
        <v>0</v>
      </c>
      <c r="AK54" s="146">
        <v>151</v>
      </c>
      <c r="AL54" s="146">
        <v>397</v>
      </c>
      <c r="AM54" s="146">
        <v>7</v>
      </c>
      <c r="AN54" s="41">
        <v>0.3</v>
      </c>
      <c r="AO54" s="101">
        <v>59.21</v>
      </c>
      <c r="AP54" s="101">
        <v>84.58</v>
      </c>
      <c r="AQ54" s="39">
        <v>-25.374999899999999</v>
      </c>
      <c r="AR54" s="37" t="s">
        <v>44</v>
      </c>
      <c r="AS54" s="37" t="s">
        <v>44</v>
      </c>
      <c r="AT54" s="37">
        <v>548</v>
      </c>
      <c r="AU54" s="37">
        <v>311</v>
      </c>
      <c r="AV54" s="39">
        <v>84.58</v>
      </c>
      <c r="AW54" s="39">
        <v>-25.37</v>
      </c>
      <c r="AX54" s="101" t="s">
        <v>44</v>
      </c>
      <c r="AY54" s="146">
        <v>86</v>
      </c>
      <c r="AZ54" s="146" t="s">
        <v>44</v>
      </c>
      <c r="BA54" s="146" t="s">
        <v>44</v>
      </c>
      <c r="BB54" s="168" t="s">
        <v>654</v>
      </c>
      <c r="BC54" s="168" t="s">
        <v>665</v>
      </c>
      <c r="BD54" s="169" t="s">
        <v>44</v>
      </c>
      <c r="BE54" s="169" t="s">
        <v>44</v>
      </c>
    </row>
    <row r="55" spans="1:57" ht="120" x14ac:dyDescent="0.25">
      <c r="A55" s="40">
        <v>42094</v>
      </c>
      <c r="B55" s="37" t="s">
        <v>253</v>
      </c>
      <c r="C55" s="37" t="s">
        <v>89</v>
      </c>
      <c r="D55" s="37" t="s">
        <v>235</v>
      </c>
      <c r="E55" s="37">
        <v>8542120</v>
      </c>
      <c r="F55" s="223">
        <v>14971063</v>
      </c>
      <c r="G55" s="37">
        <v>1</v>
      </c>
      <c r="H55" s="37" t="s">
        <v>150</v>
      </c>
      <c r="I55" s="37" t="s">
        <v>224</v>
      </c>
      <c r="J55" s="40">
        <v>41426</v>
      </c>
      <c r="K55" s="40">
        <v>39479</v>
      </c>
      <c r="L55" s="37" t="s">
        <v>225</v>
      </c>
      <c r="M55" s="101">
        <v>54000</v>
      </c>
      <c r="N55" s="101">
        <v>63790.93</v>
      </c>
      <c r="O55" s="101">
        <v>75000</v>
      </c>
      <c r="P55" s="40">
        <v>42068</v>
      </c>
      <c r="Q55" s="101"/>
      <c r="R55" s="37">
        <v>390</v>
      </c>
      <c r="S55" s="40"/>
      <c r="T55" s="40">
        <v>41546</v>
      </c>
      <c r="U55" s="146">
        <v>548</v>
      </c>
      <c r="V55" s="146">
        <v>0</v>
      </c>
      <c r="W55" s="146">
        <v>0</v>
      </c>
      <c r="X55" s="146">
        <v>0</v>
      </c>
      <c r="Y55" s="146">
        <v>0</v>
      </c>
      <c r="Z55" s="146">
        <v>120</v>
      </c>
      <c r="AA55" s="146">
        <v>0</v>
      </c>
      <c r="AB55" s="146">
        <v>0</v>
      </c>
      <c r="AC55" s="146">
        <v>0</v>
      </c>
      <c r="AD55" s="146">
        <v>0</v>
      </c>
      <c r="AE55" s="146">
        <v>0</v>
      </c>
      <c r="AF55" s="146">
        <v>0</v>
      </c>
      <c r="AG55" s="146">
        <v>0</v>
      </c>
      <c r="AH55" s="146">
        <v>0</v>
      </c>
      <c r="AI55" s="146">
        <v>14</v>
      </c>
      <c r="AJ55" s="146">
        <v>0</v>
      </c>
      <c r="AK55" s="146">
        <v>134</v>
      </c>
      <c r="AL55" s="146">
        <v>414</v>
      </c>
      <c r="AM55" s="146">
        <v>24</v>
      </c>
      <c r="AN55" s="41">
        <v>0.3</v>
      </c>
      <c r="AO55" s="101">
        <v>59.21</v>
      </c>
      <c r="AP55" s="101">
        <v>84.58</v>
      </c>
      <c r="AQ55" s="39">
        <v>-25.374999899999999</v>
      </c>
      <c r="AR55" s="37" t="s">
        <v>44</v>
      </c>
      <c r="AS55" s="37" t="s">
        <v>44</v>
      </c>
      <c r="AT55" s="37">
        <v>548</v>
      </c>
      <c r="AU55" s="37">
        <v>229</v>
      </c>
      <c r="AV55" s="39">
        <v>84.58</v>
      </c>
      <c r="AW55" s="39">
        <v>-25.37</v>
      </c>
      <c r="AX55" s="101" t="s">
        <v>44</v>
      </c>
      <c r="AY55" s="146">
        <v>185</v>
      </c>
      <c r="AZ55" s="146" t="s">
        <v>44</v>
      </c>
      <c r="BA55" s="146" t="s">
        <v>44</v>
      </c>
      <c r="BB55" s="168" t="s">
        <v>654</v>
      </c>
      <c r="BC55" s="168" t="s">
        <v>666</v>
      </c>
      <c r="BD55" s="169" t="s">
        <v>44</v>
      </c>
      <c r="BE55" s="169" t="s">
        <v>44</v>
      </c>
    </row>
    <row r="56" spans="1:57" ht="120" x14ac:dyDescent="0.25">
      <c r="A56" s="40">
        <v>42094</v>
      </c>
      <c r="B56" s="37" t="s">
        <v>253</v>
      </c>
      <c r="C56" s="37" t="s">
        <v>89</v>
      </c>
      <c r="D56" s="37" t="s">
        <v>393</v>
      </c>
      <c r="E56" s="37">
        <v>8566748</v>
      </c>
      <c r="F56" s="223">
        <v>15073216</v>
      </c>
      <c r="G56" s="37">
        <v>1</v>
      </c>
      <c r="H56" s="37" t="s">
        <v>148</v>
      </c>
      <c r="I56" s="37" t="s">
        <v>224</v>
      </c>
      <c r="J56" s="40">
        <v>41426</v>
      </c>
      <c r="K56" s="40">
        <v>40909</v>
      </c>
      <c r="L56" s="37" t="s">
        <v>225</v>
      </c>
      <c r="M56" s="101">
        <v>179350</v>
      </c>
      <c r="N56" s="101">
        <v>219426.37</v>
      </c>
      <c r="O56" s="101">
        <v>145000</v>
      </c>
      <c r="P56" s="40">
        <v>41995</v>
      </c>
      <c r="Q56" s="101"/>
      <c r="R56" s="37">
        <v>330</v>
      </c>
      <c r="S56" s="40"/>
      <c r="T56" s="40">
        <v>41546</v>
      </c>
      <c r="U56" s="146">
        <v>548</v>
      </c>
      <c r="V56" s="146">
        <v>0</v>
      </c>
      <c r="W56" s="146">
        <v>0</v>
      </c>
      <c r="X56" s="146">
        <v>0</v>
      </c>
      <c r="Y56" s="146">
        <v>125</v>
      </c>
      <c r="Z56" s="146">
        <v>0</v>
      </c>
      <c r="AA56" s="146">
        <v>0</v>
      </c>
      <c r="AB56" s="146">
        <v>0</v>
      </c>
      <c r="AC56" s="146">
        <v>0</v>
      </c>
      <c r="AD56" s="146">
        <v>0</v>
      </c>
      <c r="AE56" s="146">
        <v>0</v>
      </c>
      <c r="AF56" s="146">
        <v>0</v>
      </c>
      <c r="AG56" s="146">
        <v>70</v>
      </c>
      <c r="AH56" s="146">
        <v>0</v>
      </c>
      <c r="AI56" s="146">
        <v>0</v>
      </c>
      <c r="AJ56" s="146">
        <v>0</v>
      </c>
      <c r="AK56" s="146">
        <v>195</v>
      </c>
      <c r="AL56" s="146">
        <v>353</v>
      </c>
      <c r="AM56" s="146">
        <v>23</v>
      </c>
      <c r="AN56" s="41">
        <v>0.3</v>
      </c>
      <c r="AO56" s="101">
        <v>59.21</v>
      </c>
      <c r="AP56" s="101">
        <v>84.58</v>
      </c>
      <c r="AQ56" s="39">
        <v>-25.374999899999999</v>
      </c>
      <c r="AR56" s="37" t="s">
        <v>44</v>
      </c>
      <c r="AS56" s="37" t="s">
        <v>44</v>
      </c>
      <c r="AT56" s="37">
        <v>548</v>
      </c>
      <c r="AU56" s="37">
        <v>324</v>
      </c>
      <c r="AV56" s="39">
        <v>84.58</v>
      </c>
      <c r="AW56" s="39">
        <v>-25.37</v>
      </c>
      <c r="AX56" s="101" t="s">
        <v>44</v>
      </c>
      <c r="AY56" s="146">
        <v>29</v>
      </c>
      <c r="AZ56" s="146" t="s">
        <v>44</v>
      </c>
      <c r="BA56" s="146" t="s">
        <v>44</v>
      </c>
      <c r="BB56" s="168" t="s">
        <v>654</v>
      </c>
      <c r="BC56" s="168" t="s">
        <v>528</v>
      </c>
      <c r="BD56" s="169" t="s">
        <v>44</v>
      </c>
      <c r="BE56" s="169" t="s">
        <v>44</v>
      </c>
    </row>
    <row r="57" spans="1:57" ht="240" x14ac:dyDescent="0.25">
      <c r="A57" s="40">
        <v>42094</v>
      </c>
      <c r="B57" s="37" t="s">
        <v>255</v>
      </c>
      <c r="C57" s="37" t="s">
        <v>89</v>
      </c>
      <c r="D57" s="37" t="s">
        <v>531</v>
      </c>
      <c r="E57" s="37">
        <v>8572147</v>
      </c>
      <c r="F57" s="223">
        <v>15226178</v>
      </c>
      <c r="G57" s="37">
        <v>1</v>
      </c>
      <c r="H57" s="37" t="s">
        <v>148</v>
      </c>
      <c r="I57" s="37" t="s">
        <v>224</v>
      </c>
      <c r="J57" s="40">
        <v>41487</v>
      </c>
      <c r="K57" s="40">
        <v>39600</v>
      </c>
      <c r="L57" s="37" t="s">
        <v>225</v>
      </c>
      <c r="M57" s="101">
        <v>227250</v>
      </c>
      <c r="N57" s="101">
        <v>244167.67999999999</v>
      </c>
      <c r="O57" s="101">
        <v>120000</v>
      </c>
      <c r="P57" s="40">
        <v>41988</v>
      </c>
      <c r="Q57" s="101"/>
      <c r="R57" s="37">
        <v>330</v>
      </c>
      <c r="S57" s="40"/>
      <c r="T57" s="40">
        <v>41607</v>
      </c>
      <c r="U57" s="146">
        <v>487</v>
      </c>
      <c r="V57" s="146">
        <v>117</v>
      </c>
      <c r="W57" s="146">
        <v>0</v>
      </c>
      <c r="X57" s="146">
        <v>0</v>
      </c>
      <c r="Y57" s="146">
        <v>0</v>
      </c>
      <c r="Z57" s="146">
        <v>0</v>
      </c>
      <c r="AA57" s="146">
        <v>0</v>
      </c>
      <c r="AB57" s="146">
        <v>0</v>
      </c>
      <c r="AC57" s="146">
        <v>0</v>
      </c>
      <c r="AD57" s="146">
        <v>0</v>
      </c>
      <c r="AE57" s="146">
        <v>0</v>
      </c>
      <c r="AF57" s="146">
        <v>0</v>
      </c>
      <c r="AG57" s="146">
        <v>15</v>
      </c>
      <c r="AH57" s="146">
        <v>0</v>
      </c>
      <c r="AI57" s="146">
        <v>0</v>
      </c>
      <c r="AJ57" s="146">
        <v>0</v>
      </c>
      <c r="AK57" s="146">
        <v>132</v>
      </c>
      <c r="AL57" s="146">
        <v>355</v>
      </c>
      <c r="AM57" s="146">
        <v>25</v>
      </c>
      <c r="AN57" s="41">
        <v>0.3</v>
      </c>
      <c r="AO57" s="101">
        <v>59.21</v>
      </c>
      <c r="AP57" s="101">
        <v>84.58</v>
      </c>
      <c r="AQ57" s="39">
        <v>-25.374999899999999</v>
      </c>
      <c r="AR57" s="37" t="s">
        <v>44</v>
      </c>
      <c r="AS57" s="37" t="s">
        <v>44</v>
      </c>
      <c r="AT57" s="37">
        <v>487</v>
      </c>
      <c r="AU57" s="37">
        <v>204</v>
      </c>
      <c r="AV57" s="39">
        <v>84.58</v>
      </c>
      <c r="AW57" s="39">
        <v>-25.37</v>
      </c>
      <c r="AX57" s="101" t="s">
        <v>44</v>
      </c>
      <c r="AY57" s="146">
        <v>151</v>
      </c>
      <c r="AZ57" s="146" t="s">
        <v>44</v>
      </c>
      <c r="BA57" s="146" t="s">
        <v>44</v>
      </c>
      <c r="BB57" s="168" t="s">
        <v>654</v>
      </c>
      <c r="BC57" s="168" t="s">
        <v>533</v>
      </c>
      <c r="BD57" s="169" t="s">
        <v>44</v>
      </c>
      <c r="BE57" s="169" t="s">
        <v>44</v>
      </c>
    </row>
    <row r="58" spans="1:57" ht="120" x14ac:dyDescent="0.25">
      <c r="A58" s="40">
        <v>42094</v>
      </c>
      <c r="B58" s="37" t="s">
        <v>254</v>
      </c>
      <c r="C58" s="37" t="s">
        <v>89</v>
      </c>
      <c r="D58" s="37" t="s">
        <v>667</v>
      </c>
      <c r="E58" s="37">
        <v>8574846</v>
      </c>
      <c r="F58" s="223">
        <v>15221070</v>
      </c>
      <c r="G58" s="37">
        <v>1</v>
      </c>
      <c r="H58" s="37" t="s">
        <v>236</v>
      </c>
      <c r="I58" s="37" t="s">
        <v>224</v>
      </c>
      <c r="J58" s="40">
        <v>41487</v>
      </c>
      <c r="K58" s="40">
        <v>41091</v>
      </c>
      <c r="L58" s="37" t="s">
        <v>225</v>
      </c>
      <c r="M58" s="101">
        <v>148480</v>
      </c>
      <c r="N58" s="101">
        <v>156275.01999999999</v>
      </c>
      <c r="O58" s="101">
        <v>175000</v>
      </c>
      <c r="P58" s="40">
        <v>41969</v>
      </c>
      <c r="Q58" s="101"/>
      <c r="R58" s="37">
        <v>390</v>
      </c>
      <c r="S58" s="40"/>
      <c r="T58" s="40">
        <v>41607</v>
      </c>
      <c r="U58" s="146">
        <v>487</v>
      </c>
      <c r="V58" s="146">
        <v>80</v>
      </c>
      <c r="W58" s="146">
        <v>0</v>
      </c>
      <c r="X58" s="146">
        <v>0</v>
      </c>
      <c r="Y58" s="146">
        <v>0</v>
      </c>
      <c r="Z58" s="146">
        <v>0</v>
      </c>
      <c r="AA58" s="146">
        <v>0</v>
      </c>
      <c r="AB58" s="146">
        <v>0</v>
      </c>
      <c r="AC58" s="146">
        <v>0</v>
      </c>
      <c r="AD58" s="146">
        <v>0</v>
      </c>
      <c r="AE58" s="146">
        <v>0</v>
      </c>
      <c r="AF58" s="146">
        <v>0</v>
      </c>
      <c r="AG58" s="146">
        <v>0</v>
      </c>
      <c r="AH58" s="146">
        <v>0</v>
      </c>
      <c r="AI58" s="146">
        <v>14</v>
      </c>
      <c r="AJ58" s="146">
        <v>0</v>
      </c>
      <c r="AK58" s="146">
        <v>94</v>
      </c>
      <c r="AL58" s="146">
        <v>393</v>
      </c>
      <c r="AM58" s="146">
        <v>3</v>
      </c>
      <c r="AN58" s="41">
        <v>0.3</v>
      </c>
      <c r="AO58" s="101">
        <v>59.21</v>
      </c>
      <c r="AP58" s="101">
        <v>84.58</v>
      </c>
      <c r="AQ58" s="39">
        <v>-25.374999899999999</v>
      </c>
      <c r="AR58" s="37" t="s">
        <v>44</v>
      </c>
      <c r="AS58" s="37" t="s">
        <v>44</v>
      </c>
      <c r="AT58" s="37">
        <v>487</v>
      </c>
      <c r="AU58" s="37">
        <v>206</v>
      </c>
      <c r="AV58" s="39">
        <v>84.58</v>
      </c>
      <c r="AW58" s="39">
        <v>-25.37</v>
      </c>
      <c r="AX58" s="101" t="s">
        <v>44</v>
      </c>
      <c r="AY58" s="146">
        <v>187</v>
      </c>
      <c r="AZ58" s="146" t="s">
        <v>44</v>
      </c>
      <c r="BA58" s="146" t="s">
        <v>44</v>
      </c>
      <c r="BB58" s="168" t="s">
        <v>654</v>
      </c>
      <c r="BC58" s="168" t="s">
        <v>668</v>
      </c>
      <c r="BD58" s="169" t="s">
        <v>44</v>
      </c>
      <c r="BE58" s="169" t="s">
        <v>44</v>
      </c>
    </row>
    <row r="59" spans="1:57" ht="120" x14ac:dyDescent="0.25">
      <c r="A59" s="40">
        <v>42094</v>
      </c>
      <c r="B59" s="37" t="s">
        <v>253</v>
      </c>
      <c r="C59" s="37" t="s">
        <v>89</v>
      </c>
      <c r="D59" s="37" t="s">
        <v>545</v>
      </c>
      <c r="E59" s="37">
        <v>8536046</v>
      </c>
      <c r="F59" s="223">
        <v>14958912</v>
      </c>
      <c r="G59" s="37">
        <v>1</v>
      </c>
      <c r="H59" s="37" t="s">
        <v>150</v>
      </c>
      <c r="I59" s="37" t="s">
        <v>224</v>
      </c>
      <c r="J59" s="40">
        <v>41426</v>
      </c>
      <c r="K59" s="40">
        <v>40148</v>
      </c>
      <c r="L59" s="37" t="s">
        <v>225</v>
      </c>
      <c r="M59" s="101">
        <v>70791</v>
      </c>
      <c r="N59" s="101">
        <v>67797.539999999994</v>
      </c>
      <c r="O59" s="101">
        <v>84000</v>
      </c>
      <c r="P59" s="40">
        <v>42054</v>
      </c>
      <c r="Q59" s="101"/>
      <c r="R59" s="37">
        <v>390</v>
      </c>
      <c r="S59" s="40"/>
      <c r="T59" s="40">
        <v>41546</v>
      </c>
      <c r="U59" s="146">
        <v>548</v>
      </c>
      <c r="V59" s="146">
        <v>0</v>
      </c>
      <c r="W59" s="146">
        <v>0</v>
      </c>
      <c r="X59" s="146">
        <v>0</v>
      </c>
      <c r="Y59" s="146">
        <v>0</v>
      </c>
      <c r="Z59" s="146">
        <v>120</v>
      </c>
      <c r="AA59" s="146">
        <v>0</v>
      </c>
      <c r="AB59" s="146">
        <v>0</v>
      </c>
      <c r="AC59" s="146">
        <v>0</v>
      </c>
      <c r="AD59" s="146">
        <v>0</v>
      </c>
      <c r="AE59" s="146">
        <v>0</v>
      </c>
      <c r="AF59" s="146">
        <v>0</v>
      </c>
      <c r="AG59" s="146">
        <v>0</v>
      </c>
      <c r="AH59" s="146">
        <v>17</v>
      </c>
      <c r="AI59" s="146">
        <v>14</v>
      </c>
      <c r="AJ59" s="146">
        <v>0</v>
      </c>
      <c r="AK59" s="146">
        <v>151</v>
      </c>
      <c r="AL59" s="146">
        <v>397</v>
      </c>
      <c r="AM59" s="146">
        <v>7</v>
      </c>
      <c r="AN59" s="41">
        <v>0.3</v>
      </c>
      <c r="AO59" s="101">
        <v>59.21</v>
      </c>
      <c r="AP59" s="101">
        <v>84.58</v>
      </c>
      <c r="AQ59" s="39">
        <v>-25.374999899999999</v>
      </c>
      <c r="AR59" s="37" t="s">
        <v>44</v>
      </c>
      <c r="AS59" s="37" t="s">
        <v>44</v>
      </c>
      <c r="AT59" s="37">
        <v>548</v>
      </c>
      <c r="AU59" s="37">
        <v>376</v>
      </c>
      <c r="AV59" s="39">
        <v>84.58</v>
      </c>
      <c r="AW59" s="39">
        <v>-25.37</v>
      </c>
      <c r="AX59" s="101" t="s">
        <v>44</v>
      </c>
      <c r="AY59" s="146">
        <v>21</v>
      </c>
      <c r="AZ59" s="146" t="s">
        <v>44</v>
      </c>
      <c r="BA59" s="146" t="s">
        <v>44</v>
      </c>
      <c r="BB59" s="168" t="s">
        <v>654</v>
      </c>
      <c r="BC59" s="168" t="s">
        <v>669</v>
      </c>
      <c r="BD59" s="169" t="s">
        <v>44</v>
      </c>
      <c r="BE59" s="169" t="s">
        <v>44</v>
      </c>
    </row>
    <row r="60" spans="1:57" ht="120" x14ac:dyDescent="0.25">
      <c r="A60" s="40">
        <v>42094</v>
      </c>
      <c r="B60" s="37" t="s">
        <v>253</v>
      </c>
      <c r="C60" s="37" t="s">
        <v>89</v>
      </c>
      <c r="D60" s="37" t="s">
        <v>242</v>
      </c>
      <c r="E60" s="37">
        <v>8536942</v>
      </c>
      <c r="F60" s="223">
        <v>14863286</v>
      </c>
      <c r="G60" s="37">
        <v>1</v>
      </c>
      <c r="H60" s="37" t="s">
        <v>150</v>
      </c>
      <c r="I60" s="37" t="s">
        <v>229</v>
      </c>
      <c r="J60" s="40">
        <v>41426</v>
      </c>
      <c r="K60" s="40">
        <v>40664</v>
      </c>
      <c r="L60" s="37" t="s">
        <v>225</v>
      </c>
      <c r="M60" s="101">
        <v>46400</v>
      </c>
      <c r="N60" s="101">
        <v>44356.2</v>
      </c>
      <c r="O60" s="101">
        <v>70000</v>
      </c>
      <c r="P60" s="40">
        <v>42095</v>
      </c>
      <c r="Q60" s="101"/>
      <c r="R60" s="37">
        <v>390</v>
      </c>
      <c r="S60" s="40"/>
      <c r="T60" s="40">
        <v>41546</v>
      </c>
      <c r="U60" s="146">
        <v>548</v>
      </c>
      <c r="V60" s="146">
        <v>0</v>
      </c>
      <c r="W60" s="146">
        <v>0</v>
      </c>
      <c r="X60" s="146">
        <v>0</v>
      </c>
      <c r="Y60" s="146">
        <v>0</v>
      </c>
      <c r="Z60" s="146">
        <v>120</v>
      </c>
      <c r="AA60" s="146">
        <v>0</v>
      </c>
      <c r="AB60" s="146">
        <v>0</v>
      </c>
      <c r="AC60" s="146">
        <v>0</v>
      </c>
      <c r="AD60" s="146">
        <v>0</v>
      </c>
      <c r="AE60" s="146">
        <v>0</v>
      </c>
      <c r="AF60" s="146">
        <v>0</v>
      </c>
      <c r="AG60" s="146">
        <v>0</v>
      </c>
      <c r="AH60" s="146">
        <v>0</v>
      </c>
      <c r="AI60" s="146">
        <v>14</v>
      </c>
      <c r="AJ60" s="146">
        <v>0</v>
      </c>
      <c r="AK60" s="146">
        <v>134</v>
      </c>
      <c r="AL60" s="146">
        <v>414</v>
      </c>
      <c r="AM60" s="146">
        <v>24</v>
      </c>
      <c r="AN60" s="41">
        <v>0.3</v>
      </c>
      <c r="AO60" s="101">
        <v>59.21</v>
      </c>
      <c r="AP60" s="101">
        <v>84.58</v>
      </c>
      <c r="AQ60" s="39">
        <v>-25.374999899999999</v>
      </c>
      <c r="AR60" s="37" t="s">
        <v>44</v>
      </c>
      <c r="AS60" s="37" t="s">
        <v>44</v>
      </c>
      <c r="AT60" s="37">
        <v>548</v>
      </c>
      <c r="AU60" s="37">
        <v>390</v>
      </c>
      <c r="AV60" s="39">
        <v>84.58</v>
      </c>
      <c r="AW60" s="39">
        <v>-25.37</v>
      </c>
      <c r="AX60" s="101" t="s">
        <v>44</v>
      </c>
      <c r="AY60" s="146">
        <v>24</v>
      </c>
      <c r="AZ60" s="146" t="s">
        <v>44</v>
      </c>
      <c r="BA60" s="146" t="s">
        <v>44</v>
      </c>
      <c r="BB60" s="168" t="s">
        <v>654</v>
      </c>
      <c r="BC60" s="168" t="s">
        <v>670</v>
      </c>
      <c r="BD60" s="169" t="s">
        <v>44</v>
      </c>
      <c r="BE60" s="169" t="s">
        <v>44</v>
      </c>
    </row>
    <row r="61" spans="1:57" ht="60" x14ac:dyDescent="0.25">
      <c r="A61" s="40">
        <v>42094</v>
      </c>
      <c r="B61" s="37" t="s">
        <v>253</v>
      </c>
      <c r="C61" s="37" t="s">
        <v>89</v>
      </c>
      <c r="D61" s="37" t="s">
        <v>536</v>
      </c>
      <c r="E61" s="37">
        <v>8564121</v>
      </c>
      <c r="F61" s="223">
        <v>14982227</v>
      </c>
      <c r="G61" s="37">
        <v>1</v>
      </c>
      <c r="H61" s="37" t="s">
        <v>128</v>
      </c>
      <c r="I61" s="37" t="s">
        <v>224</v>
      </c>
      <c r="J61" s="40">
        <v>41426</v>
      </c>
      <c r="K61" s="40">
        <v>40360</v>
      </c>
      <c r="L61" s="37" t="s">
        <v>225</v>
      </c>
      <c r="M61" s="101">
        <v>88500</v>
      </c>
      <c r="N61" s="101">
        <v>95974.94</v>
      </c>
      <c r="O61" s="101">
        <v>47000</v>
      </c>
      <c r="P61" s="40">
        <v>42031</v>
      </c>
      <c r="Q61" s="101">
        <v>37600</v>
      </c>
      <c r="R61" s="37">
        <v>390</v>
      </c>
      <c r="S61" s="40">
        <v>42054</v>
      </c>
      <c r="T61" s="40">
        <v>41546</v>
      </c>
      <c r="U61" s="146">
        <v>548</v>
      </c>
      <c r="V61" s="146">
        <v>0</v>
      </c>
      <c r="W61" s="146">
        <v>0</v>
      </c>
      <c r="X61" s="146">
        <v>0</v>
      </c>
      <c r="Y61" s="146">
        <v>0</v>
      </c>
      <c r="Z61" s="146">
        <v>0</v>
      </c>
      <c r="AA61" s="146">
        <v>0</v>
      </c>
      <c r="AB61" s="146">
        <v>0</v>
      </c>
      <c r="AC61" s="146">
        <v>0</v>
      </c>
      <c r="AD61" s="146">
        <v>0</v>
      </c>
      <c r="AE61" s="146">
        <v>0</v>
      </c>
      <c r="AF61" s="146">
        <v>0</v>
      </c>
      <c r="AG61" s="146">
        <v>0</v>
      </c>
      <c r="AH61" s="146">
        <v>0</v>
      </c>
      <c r="AI61" s="146">
        <v>42</v>
      </c>
      <c r="AJ61" s="146">
        <v>0</v>
      </c>
      <c r="AK61" s="146">
        <v>42</v>
      </c>
      <c r="AL61" s="146">
        <v>506</v>
      </c>
      <c r="AM61" s="146">
        <v>116</v>
      </c>
      <c r="AN61" s="41">
        <v>0.3</v>
      </c>
      <c r="AO61" s="101">
        <v>59.21</v>
      </c>
      <c r="AP61" s="101">
        <v>84.58</v>
      </c>
      <c r="AQ61" s="39">
        <v>-25.374999899999999</v>
      </c>
      <c r="AR61" s="37" t="s">
        <v>44</v>
      </c>
      <c r="AS61" s="37" t="s">
        <v>44</v>
      </c>
      <c r="AT61" s="37">
        <v>508</v>
      </c>
      <c r="AU61" s="37">
        <v>466</v>
      </c>
      <c r="AV61" s="39">
        <v>84.58</v>
      </c>
      <c r="AW61" s="39">
        <v>-25.37</v>
      </c>
      <c r="AX61" s="101" t="s">
        <v>44</v>
      </c>
      <c r="AY61" s="146">
        <v>40</v>
      </c>
      <c r="AZ61" s="146" t="s">
        <v>44</v>
      </c>
      <c r="BA61" s="146" t="s">
        <v>44</v>
      </c>
      <c r="BB61" s="168" t="s">
        <v>671</v>
      </c>
      <c r="BC61" s="168" t="s">
        <v>537</v>
      </c>
      <c r="BD61" s="169" t="s">
        <v>44</v>
      </c>
      <c r="BE61" s="169" t="s">
        <v>44</v>
      </c>
    </row>
    <row r="62" spans="1:57" ht="60" x14ac:dyDescent="0.25">
      <c r="A62" s="40">
        <v>42094</v>
      </c>
      <c r="B62" s="37" t="s">
        <v>253</v>
      </c>
      <c r="C62" s="37" t="s">
        <v>89</v>
      </c>
      <c r="D62" s="37" t="s">
        <v>246</v>
      </c>
      <c r="E62" s="37">
        <v>8549331</v>
      </c>
      <c r="F62" s="223">
        <v>14851620</v>
      </c>
      <c r="G62" s="37">
        <v>1</v>
      </c>
      <c r="H62" s="37" t="s">
        <v>237</v>
      </c>
      <c r="I62" s="37" t="s">
        <v>227</v>
      </c>
      <c r="J62" s="40">
        <v>41426</v>
      </c>
      <c r="K62" s="40">
        <v>39052</v>
      </c>
      <c r="L62" s="37" t="s">
        <v>225</v>
      </c>
      <c r="M62" s="101">
        <v>183920</v>
      </c>
      <c r="N62" s="101">
        <v>183439.06</v>
      </c>
      <c r="O62" s="101">
        <v>160000</v>
      </c>
      <c r="P62" s="40">
        <v>41928</v>
      </c>
      <c r="Q62" s="101">
        <v>157250</v>
      </c>
      <c r="R62" s="37">
        <v>440</v>
      </c>
      <c r="S62" s="40">
        <v>41968</v>
      </c>
      <c r="T62" s="40">
        <v>41546</v>
      </c>
      <c r="U62" s="146">
        <v>548</v>
      </c>
      <c r="V62" s="146">
        <v>0</v>
      </c>
      <c r="W62" s="146">
        <v>0</v>
      </c>
      <c r="X62" s="146">
        <v>0</v>
      </c>
      <c r="Y62" s="146">
        <v>0</v>
      </c>
      <c r="Z62" s="146">
        <v>0</v>
      </c>
      <c r="AA62" s="146">
        <v>0</v>
      </c>
      <c r="AB62" s="146">
        <v>0</v>
      </c>
      <c r="AC62" s="146">
        <v>0</v>
      </c>
      <c r="AD62" s="146">
        <v>0</v>
      </c>
      <c r="AE62" s="146">
        <v>0</v>
      </c>
      <c r="AF62" s="146">
        <v>0</v>
      </c>
      <c r="AG62" s="146">
        <v>0</v>
      </c>
      <c r="AH62" s="146">
        <v>0</v>
      </c>
      <c r="AI62" s="146">
        <v>0</v>
      </c>
      <c r="AJ62" s="146">
        <v>0</v>
      </c>
      <c r="AK62" s="146">
        <v>0</v>
      </c>
      <c r="AL62" s="146">
        <v>548</v>
      </c>
      <c r="AM62" s="146">
        <v>108</v>
      </c>
      <c r="AN62" s="41">
        <v>0.3</v>
      </c>
      <c r="AO62" s="101">
        <v>59.21</v>
      </c>
      <c r="AP62" s="101">
        <v>84.58</v>
      </c>
      <c r="AQ62" s="39">
        <v>-25.374999899999999</v>
      </c>
      <c r="AR62" s="37" t="s">
        <v>44</v>
      </c>
      <c r="AS62" s="37" t="s">
        <v>44</v>
      </c>
      <c r="AT62" s="37">
        <v>422</v>
      </c>
      <c r="AU62" s="37">
        <v>422</v>
      </c>
      <c r="AV62" s="39">
        <v>84.58</v>
      </c>
      <c r="AW62" s="39">
        <v>-25.37</v>
      </c>
      <c r="AX62" s="101" t="s">
        <v>44</v>
      </c>
      <c r="AY62" s="146">
        <v>126</v>
      </c>
      <c r="AZ62" s="146" t="s">
        <v>44</v>
      </c>
      <c r="BA62" s="146" t="s">
        <v>44</v>
      </c>
      <c r="BB62" s="168" t="s">
        <v>671</v>
      </c>
      <c r="BC62" s="168" t="s">
        <v>555</v>
      </c>
      <c r="BD62" s="169" t="s">
        <v>44</v>
      </c>
      <c r="BE62" s="169" t="s">
        <v>44</v>
      </c>
    </row>
    <row r="63" spans="1:57" ht="120" x14ac:dyDescent="0.25">
      <c r="A63" s="40">
        <v>42094</v>
      </c>
      <c r="B63" s="37" t="s">
        <v>253</v>
      </c>
      <c r="C63" s="37" t="s">
        <v>89</v>
      </c>
      <c r="D63" s="37" t="s">
        <v>672</v>
      </c>
      <c r="E63" s="37">
        <v>8564574</v>
      </c>
      <c r="F63" s="223">
        <v>15153190</v>
      </c>
      <c r="G63" s="37">
        <v>1</v>
      </c>
      <c r="H63" s="37" t="s">
        <v>387</v>
      </c>
      <c r="I63" s="37" t="s">
        <v>224</v>
      </c>
      <c r="J63" s="40">
        <v>41487</v>
      </c>
      <c r="K63" s="40">
        <v>39904</v>
      </c>
      <c r="L63" s="37" t="s">
        <v>225</v>
      </c>
      <c r="M63" s="101">
        <v>112000</v>
      </c>
      <c r="N63" s="101">
        <v>102354.78</v>
      </c>
      <c r="O63" s="101">
        <v>103500</v>
      </c>
      <c r="P63" s="40">
        <v>41953</v>
      </c>
      <c r="Q63" s="101"/>
      <c r="R63" s="37">
        <v>330</v>
      </c>
      <c r="S63" s="40"/>
      <c r="T63" s="40">
        <v>41607</v>
      </c>
      <c r="U63" s="146">
        <v>487</v>
      </c>
      <c r="V63" s="146">
        <v>0</v>
      </c>
      <c r="W63" s="146">
        <v>0</v>
      </c>
      <c r="X63" s="146">
        <v>0</v>
      </c>
      <c r="Y63" s="146">
        <v>125</v>
      </c>
      <c r="Z63" s="146">
        <v>0</v>
      </c>
      <c r="AA63" s="146">
        <v>0</v>
      </c>
      <c r="AB63" s="146">
        <v>0</v>
      </c>
      <c r="AC63" s="146">
        <v>0</v>
      </c>
      <c r="AD63" s="146">
        <v>0</v>
      </c>
      <c r="AE63" s="146">
        <v>0</v>
      </c>
      <c r="AF63" s="146">
        <v>0</v>
      </c>
      <c r="AG63" s="146">
        <v>0</v>
      </c>
      <c r="AH63" s="146">
        <v>0</v>
      </c>
      <c r="AI63" s="146">
        <v>14</v>
      </c>
      <c r="AJ63" s="146">
        <v>0</v>
      </c>
      <c r="AK63" s="146">
        <v>139</v>
      </c>
      <c r="AL63" s="146">
        <v>348</v>
      </c>
      <c r="AM63" s="146">
        <v>18</v>
      </c>
      <c r="AN63" s="41">
        <v>0.3</v>
      </c>
      <c r="AO63" s="101">
        <v>59.21</v>
      </c>
      <c r="AP63" s="101">
        <v>84.58</v>
      </c>
      <c r="AQ63" s="39">
        <v>-25.374999899999999</v>
      </c>
      <c r="AR63" s="37" t="s">
        <v>44</v>
      </c>
      <c r="AS63" s="37" t="s">
        <v>44</v>
      </c>
      <c r="AT63" s="37">
        <v>487</v>
      </c>
      <c r="AU63" s="37">
        <v>268</v>
      </c>
      <c r="AV63" s="39">
        <v>84.58</v>
      </c>
      <c r="AW63" s="39">
        <v>-25.37</v>
      </c>
      <c r="AX63" s="101" t="s">
        <v>44</v>
      </c>
      <c r="AY63" s="146">
        <v>80</v>
      </c>
      <c r="AZ63" s="146" t="s">
        <v>44</v>
      </c>
      <c r="BA63" s="146" t="s">
        <v>44</v>
      </c>
      <c r="BB63" s="168" t="s">
        <v>654</v>
      </c>
      <c r="BC63" s="168" t="s">
        <v>673</v>
      </c>
      <c r="BD63" s="169" t="s">
        <v>44</v>
      </c>
      <c r="BE63" s="169" t="s">
        <v>44</v>
      </c>
    </row>
    <row r="64" spans="1:57" ht="120" x14ac:dyDescent="0.25">
      <c r="A64" s="40">
        <v>42094</v>
      </c>
      <c r="B64" s="37" t="s">
        <v>253</v>
      </c>
      <c r="C64" s="37" t="s">
        <v>89</v>
      </c>
      <c r="D64" s="37" t="s">
        <v>545</v>
      </c>
      <c r="E64" s="37">
        <v>8546142</v>
      </c>
      <c r="F64" s="223">
        <v>14962138</v>
      </c>
      <c r="G64" s="37">
        <v>1</v>
      </c>
      <c r="H64" s="37" t="s">
        <v>387</v>
      </c>
      <c r="I64" s="37" t="s">
        <v>224</v>
      </c>
      <c r="J64" s="40">
        <v>41426</v>
      </c>
      <c r="K64" s="40">
        <v>40330</v>
      </c>
      <c r="L64" s="37" t="s">
        <v>225</v>
      </c>
      <c r="M64" s="101">
        <v>51733</v>
      </c>
      <c r="N64" s="101">
        <v>53189.46</v>
      </c>
      <c r="O64" s="101">
        <v>60000</v>
      </c>
      <c r="P64" s="40">
        <v>42095</v>
      </c>
      <c r="Q64" s="101"/>
      <c r="R64" s="37">
        <v>330</v>
      </c>
      <c r="S64" s="40"/>
      <c r="T64" s="40">
        <v>41546</v>
      </c>
      <c r="U64" s="146">
        <v>548</v>
      </c>
      <c r="V64" s="146">
        <v>0</v>
      </c>
      <c r="W64" s="146">
        <v>0</v>
      </c>
      <c r="X64" s="146">
        <v>0</v>
      </c>
      <c r="Y64" s="146">
        <v>125</v>
      </c>
      <c r="Z64" s="146">
        <v>0</v>
      </c>
      <c r="AA64" s="146">
        <v>0</v>
      </c>
      <c r="AB64" s="146">
        <v>0</v>
      </c>
      <c r="AC64" s="146">
        <v>0</v>
      </c>
      <c r="AD64" s="146">
        <v>0</v>
      </c>
      <c r="AE64" s="146">
        <v>0</v>
      </c>
      <c r="AF64" s="146">
        <v>0</v>
      </c>
      <c r="AG64" s="146">
        <v>45</v>
      </c>
      <c r="AH64" s="146">
        <v>0</v>
      </c>
      <c r="AI64" s="146">
        <v>14</v>
      </c>
      <c r="AJ64" s="146">
        <v>0</v>
      </c>
      <c r="AK64" s="146">
        <v>184</v>
      </c>
      <c r="AL64" s="146">
        <v>364</v>
      </c>
      <c r="AM64" s="146">
        <v>34</v>
      </c>
      <c r="AN64" s="41">
        <v>0.3</v>
      </c>
      <c r="AO64" s="101">
        <v>59.21</v>
      </c>
      <c r="AP64" s="101">
        <v>84.58</v>
      </c>
      <c r="AQ64" s="39">
        <v>-25.374999899999999</v>
      </c>
      <c r="AR64" s="37" t="s">
        <v>44</v>
      </c>
      <c r="AS64" s="37" t="s">
        <v>44</v>
      </c>
      <c r="AT64" s="37">
        <v>548</v>
      </c>
      <c r="AU64" s="37">
        <v>172</v>
      </c>
      <c r="AV64" s="39">
        <v>84.58</v>
      </c>
      <c r="AW64" s="39">
        <v>-25.37</v>
      </c>
      <c r="AX64" s="101" t="s">
        <v>44</v>
      </c>
      <c r="AY64" s="146">
        <v>192</v>
      </c>
      <c r="AZ64" s="146" t="s">
        <v>44</v>
      </c>
      <c r="BA64" s="146" t="s">
        <v>44</v>
      </c>
      <c r="BB64" s="168" t="s">
        <v>654</v>
      </c>
      <c r="BC64" s="168" t="s">
        <v>547</v>
      </c>
      <c r="BD64" s="169" t="s">
        <v>44</v>
      </c>
      <c r="BE64" s="169" t="s">
        <v>44</v>
      </c>
    </row>
    <row r="65" spans="1:57" ht="120" x14ac:dyDescent="0.25">
      <c r="A65" s="40">
        <v>42094</v>
      </c>
      <c r="B65" s="37" t="s">
        <v>251</v>
      </c>
      <c r="C65" s="37" t="s">
        <v>89</v>
      </c>
      <c r="D65" s="37" t="s">
        <v>674</v>
      </c>
      <c r="E65" s="37">
        <v>8526602</v>
      </c>
      <c r="F65" s="223">
        <v>15308042</v>
      </c>
      <c r="G65" s="37">
        <v>1</v>
      </c>
      <c r="H65" s="37" t="s">
        <v>236</v>
      </c>
      <c r="I65" s="37" t="s">
        <v>227</v>
      </c>
      <c r="J65" s="40">
        <v>41487</v>
      </c>
      <c r="K65" s="40">
        <v>40452</v>
      </c>
      <c r="L65" s="37" t="s">
        <v>225</v>
      </c>
      <c r="M65" s="101">
        <v>152000</v>
      </c>
      <c r="N65" s="101">
        <v>152000</v>
      </c>
      <c r="O65" s="101">
        <v>130000</v>
      </c>
      <c r="P65" s="40">
        <v>42054</v>
      </c>
      <c r="Q65" s="101">
        <v>112361.5</v>
      </c>
      <c r="R65" s="37">
        <v>390</v>
      </c>
      <c r="S65" s="40"/>
      <c r="T65" s="40">
        <v>41607</v>
      </c>
      <c r="U65" s="146">
        <v>487</v>
      </c>
      <c r="V65" s="146">
        <v>80</v>
      </c>
      <c r="W65" s="146">
        <v>0</v>
      </c>
      <c r="X65" s="146">
        <v>0</v>
      </c>
      <c r="Y65" s="146">
        <v>0</v>
      </c>
      <c r="Z65" s="146">
        <v>0</v>
      </c>
      <c r="AA65" s="146">
        <v>0</v>
      </c>
      <c r="AB65" s="146">
        <v>0</v>
      </c>
      <c r="AC65" s="146">
        <v>0</v>
      </c>
      <c r="AD65" s="146">
        <v>0</v>
      </c>
      <c r="AE65" s="146">
        <v>0</v>
      </c>
      <c r="AF65" s="146">
        <v>0</v>
      </c>
      <c r="AG65" s="146">
        <v>0</v>
      </c>
      <c r="AH65" s="146">
        <v>0</v>
      </c>
      <c r="AI65" s="146">
        <v>14</v>
      </c>
      <c r="AJ65" s="146">
        <v>0</v>
      </c>
      <c r="AK65" s="146">
        <v>94</v>
      </c>
      <c r="AL65" s="146">
        <v>393</v>
      </c>
      <c r="AM65" s="146">
        <v>3</v>
      </c>
      <c r="AN65" s="41">
        <v>0.3</v>
      </c>
      <c r="AO65" s="101">
        <v>59.21</v>
      </c>
      <c r="AP65" s="101">
        <v>84.58</v>
      </c>
      <c r="AQ65" s="39">
        <v>-25.374999899999999</v>
      </c>
      <c r="AR65" s="37" t="s">
        <v>44</v>
      </c>
      <c r="AS65" s="37" t="s">
        <v>44</v>
      </c>
      <c r="AT65" s="37">
        <v>487</v>
      </c>
      <c r="AU65" s="37">
        <v>385</v>
      </c>
      <c r="AV65" s="39">
        <v>84.58</v>
      </c>
      <c r="AW65" s="39">
        <v>-25.37</v>
      </c>
      <c r="AX65" s="101" t="s">
        <v>44</v>
      </c>
      <c r="AY65" s="146">
        <v>8</v>
      </c>
      <c r="AZ65" s="146" t="s">
        <v>44</v>
      </c>
      <c r="BA65" s="146" t="s">
        <v>44</v>
      </c>
      <c r="BB65" s="168" t="s">
        <v>654</v>
      </c>
      <c r="BC65" s="168" t="s">
        <v>675</v>
      </c>
      <c r="BD65" s="169" t="s">
        <v>44</v>
      </c>
      <c r="BE65" s="169" t="s">
        <v>44</v>
      </c>
    </row>
    <row r="66" spans="1:57" ht="120" x14ac:dyDescent="0.25">
      <c r="A66" s="40">
        <v>42094</v>
      </c>
      <c r="B66" s="37" t="s">
        <v>253</v>
      </c>
      <c r="C66" s="37" t="s">
        <v>89</v>
      </c>
      <c r="D66" s="37" t="s">
        <v>243</v>
      </c>
      <c r="E66" s="37">
        <v>8555789</v>
      </c>
      <c r="F66" s="223">
        <v>14887558</v>
      </c>
      <c r="G66" s="37">
        <v>1</v>
      </c>
      <c r="H66" s="37" t="s">
        <v>150</v>
      </c>
      <c r="I66" s="37" t="s">
        <v>224</v>
      </c>
      <c r="J66" s="40">
        <v>41426</v>
      </c>
      <c r="K66" s="40">
        <v>40483</v>
      </c>
      <c r="L66" s="37" t="s">
        <v>225</v>
      </c>
      <c r="M66" s="101">
        <v>131065</v>
      </c>
      <c r="N66" s="101">
        <v>126237.28</v>
      </c>
      <c r="O66" s="101">
        <v>165000</v>
      </c>
      <c r="P66" s="40">
        <v>42010</v>
      </c>
      <c r="Q66" s="101"/>
      <c r="R66" s="37">
        <v>390</v>
      </c>
      <c r="S66" s="40"/>
      <c r="T66" s="40">
        <v>41546</v>
      </c>
      <c r="U66" s="146">
        <v>548</v>
      </c>
      <c r="V66" s="146">
        <v>0</v>
      </c>
      <c r="W66" s="146">
        <v>0</v>
      </c>
      <c r="X66" s="146">
        <v>0</v>
      </c>
      <c r="Y66" s="146">
        <v>0</v>
      </c>
      <c r="Z66" s="146">
        <v>121</v>
      </c>
      <c r="AA66" s="146">
        <v>0</v>
      </c>
      <c r="AB66" s="146">
        <v>0</v>
      </c>
      <c r="AC66" s="146">
        <v>0</v>
      </c>
      <c r="AD66" s="146">
        <v>0</v>
      </c>
      <c r="AE66" s="146">
        <v>0</v>
      </c>
      <c r="AF66" s="146">
        <v>0</v>
      </c>
      <c r="AG66" s="146">
        <v>0</v>
      </c>
      <c r="AH66" s="146">
        <v>0</v>
      </c>
      <c r="AI66" s="146">
        <v>14</v>
      </c>
      <c r="AJ66" s="146">
        <v>0</v>
      </c>
      <c r="AK66" s="146">
        <v>135</v>
      </c>
      <c r="AL66" s="146">
        <v>413</v>
      </c>
      <c r="AM66" s="146">
        <v>23</v>
      </c>
      <c r="AN66" s="41">
        <v>0.3</v>
      </c>
      <c r="AO66" s="101">
        <v>59.21</v>
      </c>
      <c r="AP66" s="101">
        <v>84.58</v>
      </c>
      <c r="AQ66" s="39">
        <v>-25.374999899999999</v>
      </c>
      <c r="AR66" s="37" t="s">
        <v>44</v>
      </c>
      <c r="AS66" s="37" t="s">
        <v>44</v>
      </c>
      <c r="AT66" s="37">
        <v>548</v>
      </c>
      <c r="AU66" s="37">
        <v>294</v>
      </c>
      <c r="AV66" s="39">
        <v>84.58</v>
      </c>
      <c r="AW66" s="39">
        <v>-25.37</v>
      </c>
      <c r="AX66" s="101" t="s">
        <v>44</v>
      </c>
      <c r="AY66" s="146">
        <v>119</v>
      </c>
      <c r="AZ66" s="146" t="s">
        <v>44</v>
      </c>
      <c r="BA66" s="146" t="s">
        <v>44</v>
      </c>
      <c r="BB66" s="168" t="s">
        <v>654</v>
      </c>
      <c r="BC66" s="168" t="s">
        <v>676</v>
      </c>
      <c r="BD66" s="169" t="s">
        <v>44</v>
      </c>
      <c r="BE66" s="169" t="s">
        <v>44</v>
      </c>
    </row>
    <row r="67" spans="1:57" ht="120" x14ac:dyDescent="0.25">
      <c r="A67" s="40">
        <v>42094</v>
      </c>
      <c r="B67" s="37" t="s">
        <v>254</v>
      </c>
      <c r="C67" s="37" t="s">
        <v>89</v>
      </c>
      <c r="D67" s="37" t="s">
        <v>677</v>
      </c>
      <c r="E67" s="37">
        <v>8577798</v>
      </c>
      <c r="F67" s="223">
        <v>15266174</v>
      </c>
      <c r="G67" s="37">
        <v>1</v>
      </c>
      <c r="H67" s="37" t="s">
        <v>150</v>
      </c>
      <c r="I67" s="37" t="s">
        <v>224</v>
      </c>
      <c r="J67" s="40">
        <v>41487</v>
      </c>
      <c r="K67" s="40">
        <v>41306</v>
      </c>
      <c r="L67" s="37" t="s">
        <v>225</v>
      </c>
      <c r="M67" s="101">
        <v>179100</v>
      </c>
      <c r="N67" s="101">
        <v>195359.66</v>
      </c>
      <c r="O67" s="101">
        <v>149000</v>
      </c>
      <c r="P67" s="40">
        <v>41942</v>
      </c>
      <c r="Q67" s="101"/>
      <c r="R67" s="37">
        <v>390</v>
      </c>
      <c r="S67" s="40"/>
      <c r="T67" s="40">
        <v>41607</v>
      </c>
      <c r="U67" s="146">
        <v>487</v>
      </c>
      <c r="V67" s="146">
        <v>80</v>
      </c>
      <c r="W67" s="146">
        <v>0</v>
      </c>
      <c r="X67" s="146">
        <v>0</v>
      </c>
      <c r="Y67" s="146">
        <v>0</v>
      </c>
      <c r="Z67" s="146">
        <v>0</v>
      </c>
      <c r="AA67" s="146">
        <v>0</v>
      </c>
      <c r="AB67" s="146">
        <v>0</v>
      </c>
      <c r="AC67" s="146">
        <v>0</v>
      </c>
      <c r="AD67" s="146">
        <v>0</v>
      </c>
      <c r="AE67" s="146">
        <v>0</v>
      </c>
      <c r="AF67" s="146">
        <v>0</v>
      </c>
      <c r="AG67" s="146">
        <v>0</v>
      </c>
      <c r="AH67" s="146">
        <v>0</v>
      </c>
      <c r="AI67" s="146">
        <v>14</v>
      </c>
      <c r="AJ67" s="146">
        <v>0</v>
      </c>
      <c r="AK67" s="146">
        <v>94</v>
      </c>
      <c r="AL67" s="146">
        <v>393</v>
      </c>
      <c r="AM67" s="146">
        <v>3</v>
      </c>
      <c r="AN67" s="41">
        <v>0.3</v>
      </c>
      <c r="AO67" s="101">
        <v>59.21</v>
      </c>
      <c r="AP67" s="101">
        <v>84.58</v>
      </c>
      <c r="AQ67" s="39">
        <v>-25.374999899999999</v>
      </c>
      <c r="AR67" s="37" t="s">
        <v>44</v>
      </c>
      <c r="AS67" s="37" t="s">
        <v>44</v>
      </c>
      <c r="AT67" s="37">
        <v>487</v>
      </c>
      <c r="AU67" s="37">
        <v>281</v>
      </c>
      <c r="AV67" s="39">
        <v>84.58</v>
      </c>
      <c r="AW67" s="39">
        <v>-25.37</v>
      </c>
      <c r="AX67" s="101" t="s">
        <v>44</v>
      </c>
      <c r="AY67" s="146">
        <v>112</v>
      </c>
      <c r="AZ67" s="146" t="s">
        <v>44</v>
      </c>
      <c r="BA67" s="146" t="s">
        <v>44</v>
      </c>
      <c r="BB67" s="168" t="s">
        <v>654</v>
      </c>
      <c r="BC67" s="168" t="s">
        <v>678</v>
      </c>
      <c r="BD67" s="169" t="s">
        <v>44</v>
      </c>
      <c r="BE67" s="169" t="s">
        <v>44</v>
      </c>
    </row>
    <row r="68" spans="1:57" ht="120" x14ac:dyDescent="0.25">
      <c r="A68" s="40">
        <v>42094</v>
      </c>
      <c r="B68" s="37" t="s">
        <v>255</v>
      </c>
      <c r="C68" s="37" t="s">
        <v>89</v>
      </c>
      <c r="D68" s="37" t="s">
        <v>658</v>
      </c>
      <c r="E68" s="37">
        <v>8568830</v>
      </c>
      <c r="F68" s="223">
        <v>15330871</v>
      </c>
      <c r="G68" s="37">
        <v>1</v>
      </c>
      <c r="H68" s="37" t="s">
        <v>150</v>
      </c>
      <c r="I68" s="37" t="s">
        <v>224</v>
      </c>
      <c r="J68" s="40">
        <v>41487</v>
      </c>
      <c r="K68" s="40">
        <v>41306</v>
      </c>
      <c r="L68" s="37" t="s">
        <v>225</v>
      </c>
      <c r="M68" s="101">
        <v>145800</v>
      </c>
      <c r="N68" s="101">
        <v>157938.67000000001</v>
      </c>
      <c r="O68" s="101">
        <v>148000</v>
      </c>
      <c r="P68" s="40">
        <v>41951</v>
      </c>
      <c r="Q68" s="101"/>
      <c r="R68" s="37">
        <v>390</v>
      </c>
      <c r="S68" s="40"/>
      <c r="T68" s="40">
        <v>41607</v>
      </c>
      <c r="U68" s="146">
        <v>487</v>
      </c>
      <c r="V68" s="146">
        <v>80</v>
      </c>
      <c r="W68" s="146">
        <v>0</v>
      </c>
      <c r="X68" s="146">
        <v>0</v>
      </c>
      <c r="Y68" s="146">
        <v>0</v>
      </c>
      <c r="Z68" s="146">
        <v>0</v>
      </c>
      <c r="AA68" s="146">
        <v>0</v>
      </c>
      <c r="AB68" s="146">
        <v>0</v>
      </c>
      <c r="AC68" s="146">
        <v>0</v>
      </c>
      <c r="AD68" s="146">
        <v>0</v>
      </c>
      <c r="AE68" s="146">
        <v>0</v>
      </c>
      <c r="AF68" s="146">
        <v>0</v>
      </c>
      <c r="AG68" s="146">
        <v>0</v>
      </c>
      <c r="AH68" s="146">
        <v>0</v>
      </c>
      <c r="AI68" s="146">
        <v>14</v>
      </c>
      <c r="AJ68" s="146">
        <v>0</v>
      </c>
      <c r="AK68" s="146">
        <v>94</v>
      </c>
      <c r="AL68" s="146">
        <v>393</v>
      </c>
      <c r="AM68" s="146">
        <v>3</v>
      </c>
      <c r="AN68" s="41">
        <v>0.3</v>
      </c>
      <c r="AO68" s="101">
        <v>59.21</v>
      </c>
      <c r="AP68" s="101">
        <v>84.58</v>
      </c>
      <c r="AQ68" s="39">
        <v>-25.374999899999999</v>
      </c>
      <c r="AR68" s="37" t="s">
        <v>44</v>
      </c>
      <c r="AS68" s="37" t="s">
        <v>44</v>
      </c>
      <c r="AT68" s="37">
        <v>487</v>
      </c>
      <c r="AU68" s="37">
        <v>319</v>
      </c>
      <c r="AV68" s="39">
        <v>84.58</v>
      </c>
      <c r="AW68" s="39">
        <v>-25.37</v>
      </c>
      <c r="AX68" s="101" t="s">
        <v>44</v>
      </c>
      <c r="AY68" s="146">
        <v>74</v>
      </c>
      <c r="AZ68" s="146" t="s">
        <v>44</v>
      </c>
      <c r="BA68" s="146" t="s">
        <v>44</v>
      </c>
      <c r="BB68" s="168" t="s">
        <v>654</v>
      </c>
      <c r="BC68" s="168" t="s">
        <v>679</v>
      </c>
      <c r="BD68" s="169" t="s">
        <v>44</v>
      </c>
      <c r="BE68" s="169" t="s">
        <v>44</v>
      </c>
    </row>
    <row r="69" spans="1:57" ht="60" x14ac:dyDescent="0.25">
      <c r="A69" s="40">
        <v>42094</v>
      </c>
      <c r="B69" s="37" t="s">
        <v>253</v>
      </c>
      <c r="C69" s="37" t="s">
        <v>89</v>
      </c>
      <c r="D69" s="37" t="s">
        <v>228</v>
      </c>
      <c r="E69" s="37">
        <v>8553013</v>
      </c>
      <c r="F69" s="223">
        <v>14872774</v>
      </c>
      <c r="G69" s="37">
        <v>1</v>
      </c>
      <c r="H69" s="37" t="s">
        <v>147</v>
      </c>
      <c r="I69" s="37" t="s">
        <v>224</v>
      </c>
      <c r="J69" s="40">
        <v>41426</v>
      </c>
      <c r="K69" s="40">
        <v>41214</v>
      </c>
      <c r="L69" s="37" t="s">
        <v>225</v>
      </c>
      <c r="M69" s="101">
        <v>317050</v>
      </c>
      <c r="N69" s="101">
        <v>337405.21</v>
      </c>
      <c r="O69" s="101">
        <v>275000</v>
      </c>
      <c r="P69" s="40">
        <v>42025</v>
      </c>
      <c r="Q69" s="101">
        <v>233750</v>
      </c>
      <c r="R69" s="37">
        <v>510</v>
      </c>
      <c r="S69" s="40">
        <v>42067</v>
      </c>
      <c r="T69" s="40">
        <v>41546</v>
      </c>
      <c r="U69" s="146">
        <v>548</v>
      </c>
      <c r="V69" s="146">
        <v>0</v>
      </c>
      <c r="W69" s="146">
        <v>0</v>
      </c>
      <c r="X69" s="146">
        <v>0</v>
      </c>
      <c r="Y69" s="146">
        <v>0</v>
      </c>
      <c r="Z69" s="146">
        <v>0</v>
      </c>
      <c r="AA69" s="146">
        <v>0</v>
      </c>
      <c r="AB69" s="146">
        <v>0</v>
      </c>
      <c r="AC69" s="146">
        <v>0</v>
      </c>
      <c r="AD69" s="146">
        <v>0</v>
      </c>
      <c r="AE69" s="146">
        <v>0</v>
      </c>
      <c r="AF69" s="146">
        <v>0</v>
      </c>
      <c r="AG69" s="146">
        <v>0</v>
      </c>
      <c r="AH69" s="146">
        <v>0</v>
      </c>
      <c r="AI69" s="146">
        <v>29</v>
      </c>
      <c r="AJ69" s="146">
        <v>0</v>
      </c>
      <c r="AK69" s="146">
        <v>29</v>
      </c>
      <c r="AL69" s="146">
        <v>519</v>
      </c>
      <c r="AM69" s="146">
        <v>9</v>
      </c>
      <c r="AN69" s="41">
        <v>0.3</v>
      </c>
      <c r="AO69" s="101">
        <v>59.21</v>
      </c>
      <c r="AP69" s="101">
        <v>84.58</v>
      </c>
      <c r="AQ69" s="39">
        <v>-25.374999899999999</v>
      </c>
      <c r="AR69" s="37" t="s">
        <v>44</v>
      </c>
      <c r="AS69" s="37" t="s">
        <v>44</v>
      </c>
      <c r="AT69" s="37">
        <v>521</v>
      </c>
      <c r="AU69" s="37">
        <v>492</v>
      </c>
      <c r="AV69" s="39">
        <v>84.58</v>
      </c>
      <c r="AW69" s="39">
        <v>-25.37</v>
      </c>
      <c r="AX69" s="101" t="s">
        <v>44</v>
      </c>
      <c r="AY69" s="146">
        <v>27</v>
      </c>
      <c r="AZ69" s="146" t="s">
        <v>44</v>
      </c>
      <c r="BA69" s="146" t="s">
        <v>44</v>
      </c>
      <c r="BB69" s="168" t="s">
        <v>671</v>
      </c>
      <c r="BC69" s="168" t="s">
        <v>8</v>
      </c>
      <c r="BD69" s="169" t="s">
        <v>44</v>
      </c>
      <c r="BE69" s="169" t="s">
        <v>44</v>
      </c>
    </row>
    <row r="70" spans="1:57" ht="60" x14ac:dyDescent="0.25">
      <c r="A70" s="40">
        <v>42094</v>
      </c>
      <c r="B70" s="37" t="s">
        <v>253</v>
      </c>
      <c r="C70" s="37" t="s">
        <v>89</v>
      </c>
      <c r="D70" s="37" t="s">
        <v>680</v>
      </c>
      <c r="E70" s="37">
        <v>8540646</v>
      </c>
      <c r="F70" s="223">
        <v>15008709</v>
      </c>
      <c r="G70" s="37">
        <v>1</v>
      </c>
      <c r="H70" s="37" t="s">
        <v>148</v>
      </c>
      <c r="I70" s="37" t="s">
        <v>224</v>
      </c>
      <c r="J70" s="40">
        <v>41426</v>
      </c>
      <c r="K70" s="40">
        <v>41122</v>
      </c>
      <c r="L70" s="37" t="s">
        <v>225</v>
      </c>
      <c r="M70" s="101">
        <v>146511</v>
      </c>
      <c r="N70" s="101">
        <v>145100.04</v>
      </c>
      <c r="O70" s="101">
        <v>140000</v>
      </c>
      <c r="P70" s="40">
        <v>42046</v>
      </c>
      <c r="Q70" s="101">
        <v>136100</v>
      </c>
      <c r="R70" s="37">
        <v>330</v>
      </c>
      <c r="S70" s="40">
        <v>42089</v>
      </c>
      <c r="T70" s="40">
        <v>41546</v>
      </c>
      <c r="U70" s="146">
        <v>548</v>
      </c>
      <c r="V70" s="146">
        <v>0</v>
      </c>
      <c r="W70" s="146">
        <v>0</v>
      </c>
      <c r="X70" s="146">
        <v>0</v>
      </c>
      <c r="Y70" s="146">
        <v>0</v>
      </c>
      <c r="Z70" s="146">
        <v>0</v>
      </c>
      <c r="AA70" s="146">
        <v>0</v>
      </c>
      <c r="AB70" s="146">
        <v>0</v>
      </c>
      <c r="AC70" s="146">
        <v>0</v>
      </c>
      <c r="AD70" s="146">
        <v>0</v>
      </c>
      <c r="AE70" s="146">
        <v>0</v>
      </c>
      <c r="AF70" s="146">
        <v>0</v>
      </c>
      <c r="AG70" s="146">
        <v>15</v>
      </c>
      <c r="AH70" s="146">
        <v>0</v>
      </c>
      <c r="AI70" s="146">
        <v>53</v>
      </c>
      <c r="AJ70" s="146">
        <v>0</v>
      </c>
      <c r="AK70" s="146">
        <v>68</v>
      </c>
      <c r="AL70" s="146">
        <v>480</v>
      </c>
      <c r="AM70" s="146">
        <v>150</v>
      </c>
      <c r="AN70" s="41">
        <v>0.3</v>
      </c>
      <c r="AO70" s="101">
        <v>59.21</v>
      </c>
      <c r="AP70" s="101">
        <v>84.58</v>
      </c>
      <c r="AQ70" s="39">
        <v>-25.374999899999999</v>
      </c>
      <c r="AR70" s="37" t="s">
        <v>44</v>
      </c>
      <c r="AS70" s="37" t="s">
        <v>44</v>
      </c>
      <c r="AT70" s="37">
        <v>543</v>
      </c>
      <c r="AU70" s="37">
        <v>475</v>
      </c>
      <c r="AV70" s="39">
        <v>84.58</v>
      </c>
      <c r="AW70" s="39">
        <v>-25.37</v>
      </c>
      <c r="AX70" s="101" t="s">
        <v>44</v>
      </c>
      <c r="AY70" s="146">
        <v>5</v>
      </c>
      <c r="AZ70" s="146" t="s">
        <v>44</v>
      </c>
      <c r="BA70" s="146" t="s">
        <v>44</v>
      </c>
      <c r="BB70" s="168" t="s">
        <v>671</v>
      </c>
      <c r="BC70" s="168" t="s">
        <v>8</v>
      </c>
      <c r="BD70" s="169" t="s">
        <v>44</v>
      </c>
      <c r="BE70" s="169" t="s">
        <v>44</v>
      </c>
    </row>
    <row r="71" spans="1:57" ht="120" x14ac:dyDescent="0.25">
      <c r="A71" s="40">
        <v>42094</v>
      </c>
      <c r="B71" s="37" t="s">
        <v>254</v>
      </c>
      <c r="C71" s="37" t="s">
        <v>89</v>
      </c>
      <c r="D71" s="37" t="s">
        <v>233</v>
      </c>
      <c r="E71" s="37">
        <v>8577855</v>
      </c>
      <c r="F71" s="223">
        <v>15310188</v>
      </c>
      <c r="G71" s="37">
        <v>1</v>
      </c>
      <c r="H71" s="37" t="s">
        <v>139</v>
      </c>
      <c r="I71" s="37" t="s">
        <v>224</v>
      </c>
      <c r="J71" s="40">
        <v>41487</v>
      </c>
      <c r="K71" s="40">
        <v>40817</v>
      </c>
      <c r="L71" s="37" t="s">
        <v>225</v>
      </c>
      <c r="M71" s="101">
        <v>168000</v>
      </c>
      <c r="N71" s="101">
        <v>192621.8</v>
      </c>
      <c r="O71" s="101">
        <v>201000</v>
      </c>
      <c r="P71" s="40">
        <v>42040</v>
      </c>
      <c r="Q71" s="101"/>
      <c r="R71" s="37">
        <v>420</v>
      </c>
      <c r="S71" s="40"/>
      <c r="T71" s="40">
        <v>41607</v>
      </c>
      <c r="U71" s="146">
        <v>487</v>
      </c>
      <c r="V71" s="146">
        <v>0</v>
      </c>
      <c r="W71" s="146">
        <v>0</v>
      </c>
      <c r="X71" s="146">
        <v>0</v>
      </c>
      <c r="Y71" s="146">
        <v>0</v>
      </c>
      <c r="Z71" s="146">
        <v>0</v>
      </c>
      <c r="AA71" s="146">
        <v>0</v>
      </c>
      <c r="AB71" s="146">
        <v>3</v>
      </c>
      <c r="AC71" s="146">
        <v>0</v>
      </c>
      <c r="AD71" s="146">
        <v>0</v>
      </c>
      <c r="AE71" s="146">
        <v>0</v>
      </c>
      <c r="AF71" s="146">
        <v>0</v>
      </c>
      <c r="AG71" s="146">
        <v>0</v>
      </c>
      <c r="AH71" s="146">
        <v>0</v>
      </c>
      <c r="AI71" s="146">
        <v>61</v>
      </c>
      <c r="AJ71" s="146">
        <v>0</v>
      </c>
      <c r="AK71" s="146">
        <v>64</v>
      </c>
      <c r="AL71" s="146">
        <v>423</v>
      </c>
      <c r="AM71" s="146">
        <v>3</v>
      </c>
      <c r="AN71" s="41">
        <v>0.3</v>
      </c>
      <c r="AO71" s="101">
        <v>59.21</v>
      </c>
      <c r="AP71" s="101">
        <v>84.58</v>
      </c>
      <c r="AQ71" s="39">
        <v>-25.374999899999999</v>
      </c>
      <c r="AR71" s="37" t="s">
        <v>44</v>
      </c>
      <c r="AS71" s="37" t="s">
        <v>44</v>
      </c>
      <c r="AT71" s="37">
        <v>487</v>
      </c>
      <c r="AU71" s="37">
        <v>373</v>
      </c>
      <c r="AV71" s="39">
        <v>84.58</v>
      </c>
      <c r="AW71" s="39">
        <v>-25.37</v>
      </c>
      <c r="AX71" s="101" t="s">
        <v>44</v>
      </c>
      <c r="AY71" s="146">
        <v>50</v>
      </c>
      <c r="AZ71" s="146" t="s">
        <v>44</v>
      </c>
      <c r="BA71" s="146" t="s">
        <v>44</v>
      </c>
      <c r="BB71" s="168" t="s">
        <v>654</v>
      </c>
      <c r="BC71" s="168" t="s">
        <v>681</v>
      </c>
      <c r="BD71" s="169" t="s">
        <v>44</v>
      </c>
      <c r="BE71" s="169" t="s">
        <v>44</v>
      </c>
    </row>
    <row r="72" spans="1:57" ht="120" x14ac:dyDescent="0.25">
      <c r="A72" s="40">
        <v>42094</v>
      </c>
      <c r="B72" s="37" t="s">
        <v>253</v>
      </c>
      <c r="C72" s="37" t="s">
        <v>89</v>
      </c>
      <c r="D72" s="37" t="s">
        <v>682</v>
      </c>
      <c r="E72" s="37">
        <v>8535986</v>
      </c>
      <c r="F72" s="223">
        <v>15086630</v>
      </c>
      <c r="G72" s="37">
        <v>1</v>
      </c>
      <c r="H72" s="37" t="s">
        <v>150</v>
      </c>
      <c r="I72" s="37" t="s">
        <v>227</v>
      </c>
      <c r="J72" s="40">
        <v>41426</v>
      </c>
      <c r="K72" s="40">
        <v>40269</v>
      </c>
      <c r="L72" s="37" t="s">
        <v>225</v>
      </c>
      <c r="M72" s="101">
        <v>51200</v>
      </c>
      <c r="N72" s="101">
        <v>53267.67</v>
      </c>
      <c r="O72" s="101">
        <v>75000</v>
      </c>
      <c r="P72" s="40">
        <v>42010</v>
      </c>
      <c r="Q72" s="101"/>
      <c r="R72" s="37">
        <v>390</v>
      </c>
      <c r="S72" s="40"/>
      <c r="T72" s="40">
        <v>41546</v>
      </c>
      <c r="U72" s="146">
        <v>548</v>
      </c>
      <c r="V72" s="146">
        <v>0</v>
      </c>
      <c r="W72" s="146">
        <v>0</v>
      </c>
      <c r="X72" s="146">
        <v>0</v>
      </c>
      <c r="Y72" s="146">
        <v>0</v>
      </c>
      <c r="Z72" s="146">
        <v>0</v>
      </c>
      <c r="AA72" s="146">
        <v>0</v>
      </c>
      <c r="AB72" s="146">
        <v>90</v>
      </c>
      <c r="AC72" s="146">
        <v>0</v>
      </c>
      <c r="AD72" s="146">
        <v>0</v>
      </c>
      <c r="AE72" s="146">
        <v>0</v>
      </c>
      <c r="AF72" s="146">
        <v>0</v>
      </c>
      <c r="AG72" s="146">
        <v>0</v>
      </c>
      <c r="AH72" s="146">
        <v>0</v>
      </c>
      <c r="AI72" s="146">
        <v>0</v>
      </c>
      <c r="AJ72" s="146">
        <v>0</v>
      </c>
      <c r="AK72" s="146">
        <v>90</v>
      </c>
      <c r="AL72" s="146">
        <v>458</v>
      </c>
      <c r="AM72" s="146">
        <v>68</v>
      </c>
      <c r="AN72" s="41">
        <v>0.3</v>
      </c>
      <c r="AO72" s="101">
        <v>59.21</v>
      </c>
      <c r="AP72" s="101">
        <v>84.58</v>
      </c>
      <c r="AQ72" s="39">
        <v>-25.374999899999999</v>
      </c>
      <c r="AR72" s="37" t="s">
        <v>44</v>
      </c>
      <c r="AS72" s="37" t="s">
        <v>44</v>
      </c>
      <c r="AT72" s="37">
        <v>548</v>
      </c>
      <c r="AU72" s="37">
        <v>152</v>
      </c>
      <c r="AV72" s="39">
        <v>84.58</v>
      </c>
      <c r="AW72" s="39">
        <v>-25.37</v>
      </c>
      <c r="AX72" s="101" t="s">
        <v>44</v>
      </c>
      <c r="AY72" s="146">
        <v>306</v>
      </c>
      <c r="AZ72" s="146" t="s">
        <v>44</v>
      </c>
      <c r="BA72" s="146" t="s">
        <v>44</v>
      </c>
      <c r="BB72" s="168" t="s">
        <v>654</v>
      </c>
      <c r="BC72" s="168" t="s">
        <v>683</v>
      </c>
      <c r="BD72" s="169" t="s">
        <v>44</v>
      </c>
      <c r="BE72" s="169" t="s">
        <v>44</v>
      </c>
    </row>
    <row r="73" spans="1:57" ht="120" x14ac:dyDescent="0.25">
      <c r="A73" s="40">
        <v>42094</v>
      </c>
      <c r="B73" s="37" t="s">
        <v>253</v>
      </c>
      <c r="C73" s="37" t="s">
        <v>89</v>
      </c>
      <c r="D73" s="37" t="s">
        <v>538</v>
      </c>
      <c r="E73" s="37">
        <v>8561711</v>
      </c>
      <c r="F73" s="223">
        <v>15028368</v>
      </c>
      <c r="G73" s="37">
        <v>1</v>
      </c>
      <c r="H73" s="37" t="s">
        <v>125</v>
      </c>
      <c r="I73" s="37" t="s">
        <v>224</v>
      </c>
      <c r="J73" s="40">
        <v>41426</v>
      </c>
      <c r="K73" s="40">
        <v>41609</v>
      </c>
      <c r="L73" s="37" t="s">
        <v>225</v>
      </c>
      <c r="M73" s="101">
        <v>89250</v>
      </c>
      <c r="N73" s="101">
        <v>86260.36</v>
      </c>
      <c r="O73" s="101">
        <v>52000</v>
      </c>
      <c r="P73" s="40">
        <v>42087</v>
      </c>
      <c r="Q73" s="101"/>
      <c r="R73" s="37">
        <v>330</v>
      </c>
      <c r="S73" s="40"/>
      <c r="T73" s="40">
        <v>41609</v>
      </c>
      <c r="U73" s="146">
        <v>485</v>
      </c>
      <c r="V73" s="146">
        <v>80</v>
      </c>
      <c r="W73" s="146">
        <v>0</v>
      </c>
      <c r="X73" s="146">
        <v>0</v>
      </c>
      <c r="Y73" s="146">
        <v>0</v>
      </c>
      <c r="Z73" s="146">
        <v>0</v>
      </c>
      <c r="AA73" s="146">
        <v>0</v>
      </c>
      <c r="AB73" s="146">
        <v>0</v>
      </c>
      <c r="AC73" s="146">
        <v>0</v>
      </c>
      <c r="AD73" s="146">
        <v>0</v>
      </c>
      <c r="AE73" s="146">
        <v>0</v>
      </c>
      <c r="AF73" s="146">
        <v>0</v>
      </c>
      <c r="AG73" s="146">
        <v>0</v>
      </c>
      <c r="AH73" s="146">
        <v>0</v>
      </c>
      <c r="AI73" s="146">
        <v>14</v>
      </c>
      <c r="AJ73" s="146">
        <v>0</v>
      </c>
      <c r="AK73" s="146">
        <v>94</v>
      </c>
      <c r="AL73" s="146">
        <v>391</v>
      </c>
      <c r="AM73" s="146">
        <v>61</v>
      </c>
      <c r="AN73" s="41">
        <v>0.3</v>
      </c>
      <c r="AO73" s="101">
        <v>59.21</v>
      </c>
      <c r="AP73" s="101">
        <v>84.58</v>
      </c>
      <c r="AQ73" s="39">
        <v>-25.374999899999999</v>
      </c>
      <c r="AR73" s="37" t="s">
        <v>44</v>
      </c>
      <c r="AS73" s="37" t="s">
        <v>44</v>
      </c>
      <c r="AT73" s="37">
        <v>485</v>
      </c>
      <c r="AU73" s="37">
        <v>280</v>
      </c>
      <c r="AV73" s="39">
        <v>84.58</v>
      </c>
      <c r="AW73" s="39">
        <v>-25.37</v>
      </c>
      <c r="AX73" s="101" t="s">
        <v>44</v>
      </c>
      <c r="AY73" s="146">
        <v>111</v>
      </c>
      <c r="AZ73" s="146" t="s">
        <v>44</v>
      </c>
      <c r="BA73" s="146" t="s">
        <v>44</v>
      </c>
      <c r="BB73" s="168" t="s">
        <v>654</v>
      </c>
      <c r="BC73" s="168" t="s">
        <v>540</v>
      </c>
      <c r="BD73" s="169" t="s">
        <v>44</v>
      </c>
      <c r="BE73" s="169" t="s">
        <v>44</v>
      </c>
    </row>
    <row r="74" spans="1:57" ht="120" x14ac:dyDescent="0.25">
      <c r="A74" s="40">
        <v>42094</v>
      </c>
      <c r="B74" s="37" t="s">
        <v>252</v>
      </c>
      <c r="C74" s="37" t="s">
        <v>89</v>
      </c>
      <c r="D74" s="37" t="s">
        <v>226</v>
      </c>
      <c r="E74" s="37">
        <v>8528939</v>
      </c>
      <c r="F74" s="223">
        <v>14925036</v>
      </c>
      <c r="G74" s="37">
        <v>1</v>
      </c>
      <c r="H74" s="37" t="s">
        <v>125</v>
      </c>
      <c r="I74" s="37" t="s">
        <v>224</v>
      </c>
      <c r="J74" s="40">
        <v>41426</v>
      </c>
      <c r="K74" s="40">
        <v>39387</v>
      </c>
      <c r="L74" s="37" t="s">
        <v>225</v>
      </c>
      <c r="M74" s="101">
        <v>252400</v>
      </c>
      <c r="N74" s="101">
        <v>250910.97</v>
      </c>
      <c r="O74" s="101">
        <v>185000</v>
      </c>
      <c r="P74" s="40">
        <v>42087</v>
      </c>
      <c r="Q74" s="101"/>
      <c r="R74" s="37">
        <v>330</v>
      </c>
      <c r="S74" s="40"/>
      <c r="T74" s="40">
        <v>41546</v>
      </c>
      <c r="U74" s="146">
        <v>548</v>
      </c>
      <c r="V74" s="146">
        <v>0</v>
      </c>
      <c r="W74" s="146">
        <v>0</v>
      </c>
      <c r="X74" s="146">
        <v>0</v>
      </c>
      <c r="Y74" s="146">
        <v>21</v>
      </c>
      <c r="Z74" s="146">
        <v>0</v>
      </c>
      <c r="AA74" s="146">
        <v>0</v>
      </c>
      <c r="AB74" s="146">
        <v>90</v>
      </c>
      <c r="AC74" s="146">
        <v>0</v>
      </c>
      <c r="AD74" s="146">
        <v>0</v>
      </c>
      <c r="AE74" s="146">
        <v>0</v>
      </c>
      <c r="AF74" s="146">
        <v>0</v>
      </c>
      <c r="AG74" s="146">
        <v>0</v>
      </c>
      <c r="AH74" s="146">
        <v>0</v>
      </c>
      <c r="AI74" s="146">
        <v>14</v>
      </c>
      <c r="AJ74" s="146">
        <v>0</v>
      </c>
      <c r="AK74" s="146">
        <v>125</v>
      </c>
      <c r="AL74" s="146">
        <v>423</v>
      </c>
      <c r="AM74" s="146">
        <v>93</v>
      </c>
      <c r="AN74" s="41">
        <v>0.3</v>
      </c>
      <c r="AO74" s="101">
        <v>59.21</v>
      </c>
      <c r="AP74" s="101">
        <v>84.58</v>
      </c>
      <c r="AQ74" s="39">
        <v>-25.374999899999999</v>
      </c>
      <c r="AR74" s="37" t="s">
        <v>44</v>
      </c>
      <c r="AS74" s="37" t="s">
        <v>44</v>
      </c>
      <c r="AT74" s="37">
        <v>548</v>
      </c>
      <c r="AU74" s="37">
        <v>302</v>
      </c>
      <c r="AV74" s="39">
        <v>84.58</v>
      </c>
      <c r="AW74" s="39">
        <v>-25.37</v>
      </c>
      <c r="AX74" s="101" t="s">
        <v>44</v>
      </c>
      <c r="AY74" s="146">
        <v>121</v>
      </c>
      <c r="AZ74" s="146" t="s">
        <v>44</v>
      </c>
      <c r="BA74" s="146" t="s">
        <v>44</v>
      </c>
      <c r="BB74" s="168" t="s">
        <v>654</v>
      </c>
      <c r="BC74" s="168" t="s">
        <v>542</v>
      </c>
      <c r="BD74" s="169" t="s">
        <v>44</v>
      </c>
      <c r="BE74" s="169" t="s">
        <v>44</v>
      </c>
    </row>
    <row r="75" spans="1:57" ht="120" x14ac:dyDescent="0.25">
      <c r="A75" s="40">
        <v>42094</v>
      </c>
      <c r="B75" s="37" t="s">
        <v>253</v>
      </c>
      <c r="C75" s="37" t="s">
        <v>89</v>
      </c>
      <c r="D75" s="37" t="s">
        <v>399</v>
      </c>
      <c r="E75" s="37">
        <v>8555523</v>
      </c>
      <c r="F75" s="223">
        <v>15155682</v>
      </c>
      <c r="G75" s="37">
        <v>1</v>
      </c>
      <c r="H75" s="37" t="s">
        <v>151</v>
      </c>
      <c r="I75" s="37" t="s">
        <v>224</v>
      </c>
      <c r="J75" s="40">
        <v>41487</v>
      </c>
      <c r="K75" s="40">
        <v>40026</v>
      </c>
      <c r="L75" s="37" t="s">
        <v>225</v>
      </c>
      <c r="M75" s="101">
        <v>140000</v>
      </c>
      <c r="N75" s="101">
        <v>145725.74</v>
      </c>
      <c r="O75" s="101">
        <v>81000</v>
      </c>
      <c r="P75" s="40">
        <v>41961</v>
      </c>
      <c r="Q75" s="101"/>
      <c r="R75" s="37">
        <v>300</v>
      </c>
      <c r="S75" s="40"/>
      <c r="T75" s="40">
        <v>41607</v>
      </c>
      <c r="U75" s="146">
        <v>487</v>
      </c>
      <c r="V75" s="146">
        <v>81</v>
      </c>
      <c r="W75" s="146">
        <v>0</v>
      </c>
      <c r="X75" s="146">
        <v>0</v>
      </c>
      <c r="Y75" s="146">
        <v>0</v>
      </c>
      <c r="Z75" s="146">
        <v>0</v>
      </c>
      <c r="AA75" s="146">
        <v>0</v>
      </c>
      <c r="AB75" s="146">
        <v>0</v>
      </c>
      <c r="AC75" s="146">
        <v>0</v>
      </c>
      <c r="AD75" s="146">
        <v>0</v>
      </c>
      <c r="AE75" s="146">
        <v>0</v>
      </c>
      <c r="AF75" s="146">
        <v>0</v>
      </c>
      <c r="AG75" s="146">
        <v>0</v>
      </c>
      <c r="AH75" s="146">
        <v>86</v>
      </c>
      <c r="AI75" s="146">
        <v>14</v>
      </c>
      <c r="AJ75" s="146">
        <v>0</v>
      </c>
      <c r="AK75" s="146">
        <v>181</v>
      </c>
      <c r="AL75" s="146">
        <v>306</v>
      </c>
      <c r="AM75" s="146">
        <v>6</v>
      </c>
      <c r="AN75" s="41">
        <v>0.3</v>
      </c>
      <c r="AO75" s="101">
        <v>59.21</v>
      </c>
      <c r="AP75" s="101">
        <v>84.58</v>
      </c>
      <c r="AQ75" s="39">
        <v>-25.374999899999999</v>
      </c>
      <c r="AR75" s="37" t="s">
        <v>44</v>
      </c>
      <c r="AS75" s="37" t="s">
        <v>44</v>
      </c>
      <c r="AT75" s="37">
        <v>487</v>
      </c>
      <c r="AU75" s="37">
        <v>281</v>
      </c>
      <c r="AV75" s="39">
        <v>84.58</v>
      </c>
      <c r="AW75" s="39">
        <v>-25.37</v>
      </c>
      <c r="AX75" s="101" t="s">
        <v>44</v>
      </c>
      <c r="AY75" s="146">
        <v>25</v>
      </c>
      <c r="AZ75" s="146" t="s">
        <v>44</v>
      </c>
      <c r="BA75" s="146" t="s">
        <v>44</v>
      </c>
      <c r="BB75" s="168" t="s">
        <v>654</v>
      </c>
      <c r="BC75" s="168" t="s">
        <v>684</v>
      </c>
      <c r="BD75" s="169" t="s">
        <v>44</v>
      </c>
      <c r="BE75" s="169" t="s">
        <v>44</v>
      </c>
    </row>
    <row r="76" spans="1:57" ht="120" x14ac:dyDescent="0.25">
      <c r="A76" s="40">
        <v>42094</v>
      </c>
      <c r="B76" s="37" t="s">
        <v>255</v>
      </c>
      <c r="C76" s="37" t="s">
        <v>89</v>
      </c>
      <c r="D76" s="37" t="s">
        <v>685</v>
      </c>
      <c r="E76" s="37">
        <v>8571478</v>
      </c>
      <c r="F76" s="223">
        <v>15233125</v>
      </c>
      <c r="G76" s="37">
        <v>1</v>
      </c>
      <c r="H76" s="37" t="s">
        <v>236</v>
      </c>
      <c r="I76" s="37" t="s">
        <v>224</v>
      </c>
      <c r="J76" s="40">
        <v>41487</v>
      </c>
      <c r="K76" s="40">
        <v>39965</v>
      </c>
      <c r="L76" s="37" t="s">
        <v>225</v>
      </c>
      <c r="M76" s="101">
        <v>995000</v>
      </c>
      <c r="N76" s="101">
        <v>1045303.65</v>
      </c>
      <c r="O76" s="101">
        <v>565000</v>
      </c>
      <c r="P76" s="40">
        <v>42089</v>
      </c>
      <c r="Q76" s="101"/>
      <c r="R76" s="37">
        <v>390</v>
      </c>
      <c r="S76" s="40"/>
      <c r="T76" s="40">
        <v>41607</v>
      </c>
      <c r="U76" s="146">
        <v>487</v>
      </c>
      <c r="V76" s="146">
        <v>80</v>
      </c>
      <c r="W76" s="146">
        <v>0</v>
      </c>
      <c r="X76" s="146">
        <v>0</v>
      </c>
      <c r="Y76" s="146">
        <v>0</v>
      </c>
      <c r="Z76" s="146">
        <v>0</v>
      </c>
      <c r="AA76" s="146">
        <v>0</v>
      </c>
      <c r="AB76" s="146">
        <v>0</v>
      </c>
      <c r="AC76" s="146">
        <v>0</v>
      </c>
      <c r="AD76" s="146">
        <v>0</v>
      </c>
      <c r="AE76" s="146">
        <v>0</v>
      </c>
      <c r="AF76" s="146">
        <v>0</v>
      </c>
      <c r="AG76" s="146">
        <v>0</v>
      </c>
      <c r="AH76" s="146">
        <v>0</v>
      </c>
      <c r="AI76" s="146">
        <v>14</v>
      </c>
      <c r="AJ76" s="146">
        <v>0</v>
      </c>
      <c r="AK76" s="146">
        <v>94</v>
      </c>
      <c r="AL76" s="146">
        <v>393</v>
      </c>
      <c r="AM76" s="146">
        <v>3</v>
      </c>
      <c r="AN76" s="41">
        <v>0.3</v>
      </c>
      <c r="AO76" s="101">
        <v>59.21</v>
      </c>
      <c r="AP76" s="101">
        <v>84.58</v>
      </c>
      <c r="AQ76" s="39">
        <v>-25.374999899999999</v>
      </c>
      <c r="AR76" s="37" t="s">
        <v>44</v>
      </c>
      <c r="AS76" s="37" t="s">
        <v>44</v>
      </c>
      <c r="AT76" s="37">
        <v>487</v>
      </c>
      <c r="AU76" s="37">
        <v>350</v>
      </c>
      <c r="AV76" s="39">
        <v>84.58</v>
      </c>
      <c r="AW76" s="39">
        <v>-25.37</v>
      </c>
      <c r="AX76" s="101" t="s">
        <v>44</v>
      </c>
      <c r="AY76" s="146">
        <v>43</v>
      </c>
      <c r="AZ76" s="146" t="s">
        <v>44</v>
      </c>
      <c r="BA76" s="146" t="s">
        <v>44</v>
      </c>
      <c r="BB76" s="168" t="s">
        <v>654</v>
      </c>
      <c r="BC76" s="168" t="s">
        <v>686</v>
      </c>
      <c r="BD76" s="169" t="s">
        <v>44</v>
      </c>
      <c r="BE76" s="169" t="s">
        <v>44</v>
      </c>
    </row>
    <row r="77" spans="1:57" ht="120" x14ac:dyDescent="0.25">
      <c r="A77" s="40">
        <v>42094</v>
      </c>
      <c r="B77" s="37" t="s">
        <v>253</v>
      </c>
      <c r="C77" s="37" t="s">
        <v>89</v>
      </c>
      <c r="D77" s="37" t="s">
        <v>551</v>
      </c>
      <c r="E77" s="37">
        <v>8550786</v>
      </c>
      <c r="F77" s="223">
        <v>14964936</v>
      </c>
      <c r="G77" s="37">
        <v>1</v>
      </c>
      <c r="H77" s="37" t="s">
        <v>148</v>
      </c>
      <c r="I77" s="37" t="s">
        <v>224</v>
      </c>
      <c r="J77" s="40">
        <v>41426</v>
      </c>
      <c r="K77" s="40">
        <v>40817</v>
      </c>
      <c r="L77" s="37" t="s">
        <v>225</v>
      </c>
      <c r="M77" s="101">
        <v>142400</v>
      </c>
      <c r="N77" s="101">
        <v>130337.41</v>
      </c>
      <c r="O77" s="101">
        <v>140000</v>
      </c>
      <c r="P77" s="40">
        <v>42053</v>
      </c>
      <c r="Q77" s="101"/>
      <c r="R77" s="37">
        <v>330</v>
      </c>
      <c r="S77" s="40"/>
      <c r="T77" s="40">
        <v>41546</v>
      </c>
      <c r="U77" s="146">
        <v>548</v>
      </c>
      <c r="V77" s="146">
        <v>0</v>
      </c>
      <c r="W77" s="146">
        <v>0</v>
      </c>
      <c r="X77" s="146">
        <v>0</v>
      </c>
      <c r="Y77" s="146">
        <v>125</v>
      </c>
      <c r="Z77" s="146">
        <v>0</v>
      </c>
      <c r="AA77" s="146">
        <v>0</v>
      </c>
      <c r="AB77" s="146">
        <v>0</v>
      </c>
      <c r="AC77" s="146">
        <v>0</v>
      </c>
      <c r="AD77" s="146">
        <v>0</v>
      </c>
      <c r="AE77" s="146">
        <v>0</v>
      </c>
      <c r="AF77" s="146">
        <v>0</v>
      </c>
      <c r="AG77" s="146">
        <v>15</v>
      </c>
      <c r="AH77" s="146">
        <v>0</v>
      </c>
      <c r="AI77" s="146">
        <v>34</v>
      </c>
      <c r="AJ77" s="146">
        <v>0</v>
      </c>
      <c r="AK77" s="146">
        <v>174</v>
      </c>
      <c r="AL77" s="146">
        <v>374</v>
      </c>
      <c r="AM77" s="146">
        <v>44</v>
      </c>
      <c r="AN77" s="41">
        <v>0.3</v>
      </c>
      <c r="AO77" s="101">
        <v>59.21</v>
      </c>
      <c r="AP77" s="101">
        <v>84.58</v>
      </c>
      <c r="AQ77" s="39">
        <v>-25.374999899999999</v>
      </c>
      <c r="AR77" s="37" t="s">
        <v>44</v>
      </c>
      <c r="AS77" s="37" t="s">
        <v>44</v>
      </c>
      <c r="AT77" s="37">
        <v>548</v>
      </c>
      <c r="AU77" s="37">
        <v>214</v>
      </c>
      <c r="AV77" s="39">
        <v>84.58</v>
      </c>
      <c r="AW77" s="39">
        <v>-25.37</v>
      </c>
      <c r="AX77" s="101" t="s">
        <v>44</v>
      </c>
      <c r="AY77" s="146">
        <v>160</v>
      </c>
      <c r="AZ77" s="146" t="s">
        <v>44</v>
      </c>
      <c r="BA77" s="146" t="s">
        <v>44</v>
      </c>
      <c r="BB77" s="168" t="s">
        <v>654</v>
      </c>
      <c r="BC77" s="168" t="s">
        <v>553</v>
      </c>
      <c r="BD77" s="169" t="s">
        <v>44</v>
      </c>
      <c r="BE77" s="169" t="s">
        <v>44</v>
      </c>
    </row>
    <row r="78" spans="1:57" ht="120" x14ac:dyDescent="0.25">
      <c r="A78" s="40">
        <v>42094</v>
      </c>
      <c r="B78" s="37" t="s">
        <v>253</v>
      </c>
      <c r="C78" s="37" t="s">
        <v>89</v>
      </c>
      <c r="D78" s="37" t="s">
        <v>232</v>
      </c>
      <c r="E78" s="37">
        <v>8551974</v>
      </c>
      <c r="F78" s="223">
        <v>15092455</v>
      </c>
      <c r="G78" s="37">
        <v>1</v>
      </c>
      <c r="H78" s="37" t="s">
        <v>128</v>
      </c>
      <c r="I78" s="37" t="s">
        <v>224</v>
      </c>
      <c r="J78" s="40">
        <v>41426</v>
      </c>
      <c r="K78" s="40">
        <v>40299</v>
      </c>
      <c r="L78" s="37" t="s">
        <v>225</v>
      </c>
      <c r="M78" s="101">
        <v>216750</v>
      </c>
      <c r="N78" s="101">
        <v>246229.42</v>
      </c>
      <c r="O78" s="101">
        <v>215000</v>
      </c>
      <c r="P78" s="40">
        <v>42061</v>
      </c>
      <c r="Q78" s="101"/>
      <c r="R78" s="37">
        <v>390</v>
      </c>
      <c r="S78" s="40"/>
      <c r="T78" s="40">
        <v>41546</v>
      </c>
      <c r="U78" s="146">
        <v>548</v>
      </c>
      <c r="V78" s="146">
        <v>80</v>
      </c>
      <c r="W78" s="146">
        <v>0</v>
      </c>
      <c r="X78" s="146">
        <v>0</v>
      </c>
      <c r="Y78" s="146">
        <v>0</v>
      </c>
      <c r="Z78" s="146">
        <v>0</v>
      </c>
      <c r="AA78" s="146">
        <v>0</v>
      </c>
      <c r="AB78" s="146">
        <v>0</v>
      </c>
      <c r="AC78" s="146">
        <v>0</v>
      </c>
      <c r="AD78" s="146">
        <v>0</v>
      </c>
      <c r="AE78" s="146">
        <v>0</v>
      </c>
      <c r="AF78" s="146">
        <v>0</v>
      </c>
      <c r="AG78" s="146">
        <v>39</v>
      </c>
      <c r="AH78" s="146">
        <v>0</v>
      </c>
      <c r="AI78" s="146">
        <v>14</v>
      </c>
      <c r="AJ78" s="146">
        <v>0</v>
      </c>
      <c r="AK78" s="146">
        <v>133</v>
      </c>
      <c r="AL78" s="146">
        <v>415</v>
      </c>
      <c r="AM78" s="146">
        <v>25</v>
      </c>
      <c r="AN78" s="41">
        <v>0.3</v>
      </c>
      <c r="AO78" s="101">
        <v>59.21</v>
      </c>
      <c r="AP78" s="101">
        <v>84.58</v>
      </c>
      <c r="AQ78" s="39">
        <v>-25.374999899999999</v>
      </c>
      <c r="AR78" s="37" t="s">
        <v>44</v>
      </c>
      <c r="AS78" s="37" t="s">
        <v>44</v>
      </c>
      <c r="AT78" s="37">
        <v>548</v>
      </c>
      <c r="AU78" s="37">
        <v>389</v>
      </c>
      <c r="AV78" s="39">
        <v>84.58</v>
      </c>
      <c r="AW78" s="39">
        <v>-25.37</v>
      </c>
      <c r="AX78" s="101" t="s">
        <v>44</v>
      </c>
      <c r="AY78" s="146">
        <v>26</v>
      </c>
      <c r="AZ78" s="146" t="s">
        <v>44</v>
      </c>
      <c r="BA78" s="146" t="s">
        <v>44</v>
      </c>
      <c r="BB78" s="168" t="s">
        <v>654</v>
      </c>
      <c r="BC78" s="168" t="s">
        <v>687</v>
      </c>
      <c r="BD78" s="169" t="s">
        <v>44</v>
      </c>
      <c r="BE78" s="169" t="s">
        <v>44</v>
      </c>
    </row>
    <row r="79" spans="1:57" ht="120" x14ac:dyDescent="0.25">
      <c r="A79" s="40">
        <v>42094</v>
      </c>
      <c r="B79" s="37" t="s">
        <v>252</v>
      </c>
      <c r="C79" s="37" t="s">
        <v>89</v>
      </c>
      <c r="D79" s="37" t="s">
        <v>226</v>
      </c>
      <c r="E79" s="37">
        <v>8531570</v>
      </c>
      <c r="F79" s="223">
        <v>14919351</v>
      </c>
      <c r="G79" s="37">
        <v>1</v>
      </c>
      <c r="H79" s="37" t="s">
        <v>150</v>
      </c>
      <c r="I79" s="37" t="s">
        <v>224</v>
      </c>
      <c r="J79" s="40">
        <v>41426</v>
      </c>
      <c r="K79" s="40">
        <v>39569</v>
      </c>
      <c r="L79" s="37" t="s">
        <v>225</v>
      </c>
      <c r="M79" s="101">
        <v>128000</v>
      </c>
      <c r="N79" s="101">
        <v>127097.31</v>
      </c>
      <c r="O79" s="101">
        <v>150000</v>
      </c>
      <c r="P79" s="40">
        <v>42032</v>
      </c>
      <c r="Q79" s="101"/>
      <c r="R79" s="37">
        <v>390</v>
      </c>
      <c r="S79" s="40"/>
      <c r="T79" s="40">
        <v>41546</v>
      </c>
      <c r="U79" s="146">
        <v>548</v>
      </c>
      <c r="V79" s="146">
        <v>0</v>
      </c>
      <c r="W79" s="146">
        <v>0</v>
      </c>
      <c r="X79" s="146">
        <v>0</v>
      </c>
      <c r="Y79" s="146">
        <v>0</v>
      </c>
      <c r="Z79" s="146">
        <v>0</v>
      </c>
      <c r="AA79" s="146">
        <v>0</v>
      </c>
      <c r="AB79" s="146">
        <v>90</v>
      </c>
      <c r="AC79" s="146">
        <v>0</v>
      </c>
      <c r="AD79" s="146">
        <v>0</v>
      </c>
      <c r="AE79" s="146">
        <v>0</v>
      </c>
      <c r="AF79" s="146">
        <v>0</v>
      </c>
      <c r="AG79" s="146">
        <v>0</v>
      </c>
      <c r="AH79" s="146">
        <v>0</v>
      </c>
      <c r="AI79" s="146">
        <v>31</v>
      </c>
      <c r="AJ79" s="146">
        <v>0</v>
      </c>
      <c r="AK79" s="146">
        <v>121</v>
      </c>
      <c r="AL79" s="146">
        <v>427</v>
      </c>
      <c r="AM79" s="146">
        <v>37</v>
      </c>
      <c r="AN79" s="41">
        <v>0.3</v>
      </c>
      <c r="AO79" s="101">
        <v>59.21</v>
      </c>
      <c r="AP79" s="101">
        <v>84.58</v>
      </c>
      <c r="AQ79" s="39">
        <v>-25.374999899999999</v>
      </c>
      <c r="AR79" s="37" t="s">
        <v>44</v>
      </c>
      <c r="AS79" s="37" t="s">
        <v>44</v>
      </c>
      <c r="AT79" s="37">
        <v>548</v>
      </c>
      <c r="AU79" s="37">
        <v>103</v>
      </c>
      <c r="AV79" s="39">
        <v>84.58</v>
      </c>
      <c r="AW79" s="39">
        <v>-25.37</v>
      </c>
      <c r="AX79" s="101" t="s">
        <v>44</v>
      </c>
      <c r="AY79" s="146">
        <v>324</v>
      </c>
      <c r="AZ79" s="146" t="s">
        <v>44</v>
      </c>
      <c r="BA79" s="146" t="s">
        <v>44</v>
      </c>
      <c r="BB79" s="168" t="s">
        <v>654</v>
      </c>
      <c r="BC79" s="168" t="s">
        <v>688</v>
      </c>
      <c r="BD79" s="169" t="s">
        <v>44</v>
      </c>
      <c r="BE79" s="169" t="s">
        <v>44</v>
      </c>
    </row>
    <row r="80" spans="1:57" ht="150" x14ac:dyDescent="0.25">
      <c r="A80" s="40">
        <v>42094</v>
      </c>
      <c r="B80" s="37" t="s">
        <v>253</v>
      </c>
      <c r="C80" s="37" t="s">
        <v>89</v>
      </c>
      <c r="D80" s="37" t="s">
        <v>239</v>
      </c>
      <c r="E80" s="37">
        <v>8566091</v>
      </c>
      <c r="F80" s="223">
        <v>14977649</v>
      </c>
      <c r="G80" s="37">
        <v>1</v>
      </c>
      <c r="H80" s="37" t="s">
        <v>125</v>
      </c>
      <c r="I80" s="37" t="s">
        <v>224</v>
      </c>
      <c r="J80" s="40">
        <v>41426</v>
      </c>
      <c r="K80" s="40">
        <v>39845</v>
      </c>
      <c r="L80" s="37" t="s">
        <v>225</v>
      </c>
      <c r="M80" s="101">
        <v>240000</v>
      </c>
      <c r="N80" s="101">
        <v>234308.95</v>
      </c>
      <c r="O80" s="101">
        <v>202500</v>
      </c>
      <c r="P80" s="40">
        <v>42065</v>
      </c>
      <c r="Q80" s="101"/>
      <c r="R80" s="37">
        <v>330</v>
      </c>
      <c r="S80" s="40"/>
      <c r="T80" s="40">
        <v>41546</v>
      </c>
      <c r="U80" s="146">
        <v>548</v>
      </c>
      <c r="V80" s="146">
        <v>139</v>
      </c>
      <c r="W80" s="146">
        <v>0</v>
      </c>
      <c r="X80" s="146">
        <v>0</v>
      </c>
      <c r="Y80" s="146">
        <v>0</v>
      </c>
      <c r="Z80" s="146">
        <v>0</v>
      </c>
      <c r="AA80" s="146">
        <v>0</v>
      </c>
      <c r="AB80" s="146">
        <v>0</v>
      </c>
      <c r="AC80" s="146">
        <v>0</v>
      </c>
      <c r="AD80" s="146">
        <v>0</v>
      </c>
      <c r="AE80" s="146">
        <v>0</v>
      </c>
      <c r="AF80" s="146">
        <v>0</v>
      </c>
      <c r="AG80" s="146">
        <v>0</v>
      </c>
      <c r="AH80" s="146">
        <v>0</v>
      </c>
      <c r="AI80" s="146">
        <v>28</v>
      </c>
      <c r="AJ80" s="146">
        <v>0</v>
      </c>
      <c r="AK80" s="146">
        <v>167</v>
      </c>
      <c r="AL80" s="146">
        <v>381</v>
      </c>
      <c r="AM80" s="146">
        <v>51</v>
      </c>
      <c r="AN80" s="41">
        <v>0.3</v>
      </c>
      <c r="AO80" s="101">
        <v>59.21</v>
      </c>
      <c r="AP80" s="101">
        <v>84.58</v>
      </c>
      <c r="AQ80" s="39">
        <v>-25.374999899999999</v>
      </c>
      <c r="AR80" s="37" t="s">
        <v>44</v>
      </c>
      <c r="AS80" s="37" t="s">
        <v>44</v>
      </c>
      <c r="AT80" s="37">
        <v>548</v>
      </c>
      <c r="AU80" s="37">
        <v>229</v>
      </c>
      <c r="AV80" s="39">
        <v>84.58</v>
      </c>
      <c r="AW80" s="39">
        <v>-25.37</v>
      </c>
      <c r="AX80" s="101" t="s">
        <v>44</v>
      </c>
      <c r="AY80" s="146">
        <v>152</v>
      </c>
      <c r="AZ80" s="146" t="s">
        <v>44</v>
      </c>
      <c r="BA80" s="146" t="s">
        <v>44</v>
      </c>
      <c r="BB80" s="168" t="s">
        <v>654</v>
      </c>
      <c r="BC80" s="168" t="s">
        <v>689</v>
      </c>
      <c r="BD80" s="169" t="s">
        <v>44</v>
      </c>
      <c r="BE80" s="169" t="s">
        <v>44</v>
      </c>
    </row>
    <row r="81" spans="1:57" ht="60" x14ac:dyDescent="0.25">
      <c r="A81" s="40">
        <v>42094</v>
      </c>
      <c r="B81" s="37" t="s">
        <v>253</v>
      </c>
      <c r="C81" s="37" t="s">
        <v>89</v>
      </c>
      <c r="D81" s="37" t="s">
        <v>521</v>
      </c>
      <c r="E81" s="37">
        <v>8558607</v>
      </c>
      <c r="F81" s="223">
        <v>15090848</v>
      </c>
      <c r="G81" s="37">
        <v>1</v>
      </c>
      <c r="H81" s="37" t="s">
        <v>237</v>
      </c>
      <c r="I81" s="37" t="s">
        <v>231</v>
      </c>
      <c r="J81" s="40">
        <v>41426</v>
      </c>
      <c r="K81" s="40">
        <v>39995</v>
      </c>
      <c r="L81" s="37" t="s">
        <v>225</v>
      </c>
      <c r="M81" s="101">
        <v>210000</v>
      </c>
      <c r="N81" s="101">
        <v>207793.29</v>
      </c>
      <c r="O81" s="101">
        <v>485000</v>
      </c>
      <c r="P81" s="40">
        <v>42012</v>
      </c>
      <c r="Q81" s="101">
        <v>312845.51</v>
      </c>
      <c r="R81" s="37">
        <v>440</v>
      </c>
      <c r="S81" s="40">
        <v>42046</v>
      </c>
      <c r="T81" s="40">
        <v>41546</v>
      </c>
      <c r="U81" s="146">
        <v>548</v>
      </c>
      <c r="V81" s="146">
        <v>0</v>
      </c>
      <c r="W81" s="146">
        <v>0</v>
      </c>
      <c r="X81" s="146">
        <v>0</v>
      </c>
      <c r="Y81" s="146">
        <v>0</v>
      </c>
      <c r="Z81" s="146">
        <v>0</v>
      </c>
      <c r="AA81" s="146">
        <v>0</v>
      </c>
      <c r="AB81" s="146">
        <v>0</v>
      </c>
      <c r="AC81" s="146">
        <v>0</v>
      </c>
      <c r="AD81" s="146">
        <v>0</v>
      </c>
      <c r="AE81" s="146">
        <v>0</v>
      </c>
      <c r="AF81" s="146">
        <v>0</v>
      </c>
      <c r="AG81" s="146">
        <v>7</v>
      </c>
      <c r="AH81" s="146">
        <v>0</v>
      </c>
      <c r="AI81" s="146">
        <v>0</v>
      </c>
      <c r="AJ81" s="146">
        <v>0</v>
      </c>
      <c r="AK81" s="146">
        <v>7</v>
      </c>
      <c r="AL81" s="146">
        <v>541</v>
      </c>
      <c r="AM81" s="146">
        <v>101</v>
      </c>
      <c r="AN81" s="41">
        <v>0.3</v>
      </c>
      <c r="AO81" s="101">
        <v>59.21</v>
      </c>
      <c r="AP81" s="101">
        <v>84.58</v>
      </c>
      <c r="AQ81" s="39">
        <v>-25.374999899999999</v>
      </c>
      <c r="AR81" s="37" t="s">
        <v>44</v>
      </c>
      <c r="AS81" s="37" t="s">
        <v>44</v>
      </c>
      <c r="AT81" s="37">
        <v>500</v>
      </c>
      <c r="AU81" s="37">
        <v>493</v>
      </c>
      <c r="AV81" s="39">
        <v>84.58</v>
      </c>
      <c r="AW81" s="39">
        <v>-25.37</v>
      </c>
      <c r="AX81" s="101" t="s">
        <v>44</v>
      </c>
      <c r="AY81" s="146">
        <v>48</v>
      </c>
      <c r="AZ81" s="146" t="s">
        <v>44</v>
      </c>
      <c r="BA81" s="146" t="s">
        <v>44</v>
      </c>
      <c r="BB81" s="168" t="s">
        <v>671</v>
      </c>
      <c r="BC81" s="168" t="s">
        <v>523</v>
      </c>
      <c r="BD81" s="169" t="s">
        <v>44</v>
      </c>
      <c r="BE81" s="169" t="s">
        <v>44</v>
      </c>
    </row>
    <row r="82" spans="1:57" ht="45" customHeight="1" x14ac:dyDescent="0.25">
      <c r="A82" s="40">
        <v>42094</v>
      </c>
      <c r="B82" s="37" t="s">
        <v>253</v>
      </c>
      <c r="C82" s="37" t="s">
        <v>89</v>
      </c>
      <c r="D82" s="37" t="s">
        <v>690</v>
      </c>
      <c r="E82" s="37">
        <v>8553452</v>
      </c>
      <c r="F82" s="223">
        <v>14952402</v>
      </c>
      <c r="G82" s="37">
        <v>1</v>
      </c>
      <c r="H82" s="37" t="s">
        <v>237</v>
      </c>
      <c r="I82" s="37" t="s">
        <v>224</v>
      </c>
      <c r="J82" s="40">
        <v>41426</v>
      </c>
      <c r="K82" s="40">
        <v>39693</v>
      </c>
      <c r="L82" s="37" t="s">
        <v>225</v>
      </c>
      <c r="M82" s="101">
        <v>348500</v>
      </c>
      <c r="N82" s="101">
        <v>364330.63</v>
      </c>
      <c r="O82" s="101">
        <v>360000</v>
      </c>
      <c r="P82" s="40">
        <v>42041</v>
      </c>
      <c r="Q82" s="101"/>
      <c r="R82" s="37">
        <v>440</v>
      </c>
      <c r="S82" s="40"/>
      <c r="T82" s="40">
        <v>41546</v>
      </c>
      <c r="U82" s="146">
        <v>548</v>
      </c>
      <c r="V82" s="146">
        <v>80</v>
      </c>
      <c r="W82" s="146">
        <v>0</v>
      </c>
      <c r="X82" s="146">
        <v>0</v>
      </c>
      <c r="Y82" s="146">
        <v>0</v>
      </c>
      <c r="Z82" s="146">
        <v>0</v>
      </c>
      <c r="AA82" s="146">
        <v>0</v>
      </c>
      <c r="AB82" s="146">
        <v>0</v>
      </c>
      <c r="AC82" s="146">
        <v>0</v>
      </c>
      <c r="AD82" s="146">
        <v>0</v>
      </c>
      <c r="AE82" s="146">
        <v>0</v>
      </c>
      <c r="AF82" s="146">
        <v>0</v>
      </c>
      <c r="AG82" s="146">
        <v>0</v>
      </c>
      <c r="AH82" s="146">
        <v>0</v>
      </c>
      <c r="AI82" s="146">
        <v>14</v>
      </c>
      <c r="AJ82" s="146">
        <v>0</v>
      </c>
      <c r="AK82" s="146">
        <v>94</v>
      </c>
      <c r="AL82" s="146">
        <v>454</v>
      </c>
      <c r="AM82" s="146">
        <v>14</v>
      </c>
      <c r="AN82" s="41">
        <v>0.3</v>
      </c>
      <c r="AO82" s="101">
        <v>59.21</v>
      </c>
      <c r="AP82" s="101">
        <v>84.58</v>
      </c>
      <c r="AQ82" s="39">
        <v>-25.374999899999999</v>
      </c>
      <c r="AR82" s="37" t="s">
        <v>44</v>
      </c>
      <c r="AS82" s="37" t="s">
        <v>44</v>
      </c>
      <c r="AT82" s="37">
        <v>548</v>
      </c>
      <c r="AU82" s="37">
        <v>443</v>
      </c>
      <c r="AV82" s="39">
        <v>59.21</v>
      </c>
      <c r="AW82" s="39">
        <v>0</v>
      </c>
      <c r="AX82" s="101" t="s">
        <v>83</v>
      </c>
      <c r="AY82" s="146">
        <v>11</v>
      </c>
      <c r="AZ82" s="146" t="s">
        <v>44</v>
      </c>
      <c r="BA82" s="146" t="s">
        <v>44</v>
      </c>
      <c r="BB82" s="168" t="s">
        <v>388</v>
      </c>
      <c r="BC82" s="168" t="s">
        <v>8</v>
      </c>
      <c r="BD82" s="169" t="s">
        <v>44</v>
      </c>
      <c r="BE82" s="169" t="s">
        <v>44</v>
      </c>
    </row>
    <row r="83" spans="1:57" ht="120" x14ac:dyDescent="0.25">
      <c r="A83" s="40">
        <v>42094</v>
      </c>
      <c r="B83" s="37" t="s">
        <v>253</v>
      </c>
      <c r="C83" s="37" t="s">
        <v>89</v>
      </c>
      <c r="D83" s="37" t="s">
        <v>241</v>
      </c>
      <c r="E83" s="37">
        <v>8540182</v>
      </c>
      <c r="F83" s="223">
        <v>14961791</v>
      </c>
      <c r="G83" s="37">
        <v>1</v>
      </c>
      <c r="H83" s="37" t="s">
        <v>150</v>
      </c>
      <c r="I83" s="37" t="s">
        <v>224</v>
      </c>
      <c r="J83" s="40">
        <v>41426</v>
      </c>
      <c r="K83" s="40">
        <v>40210</v>
      </c>
      <c r="L83" s="37" t="s">
        <v>225</v>
      </c>
      <c r="M83" s="101">
        <v>115000</v>
      </c>
      <c r="N83" s="101">
        <v>107551.31</v>
      </c>
      <c r="O83" s="101">
        <v>109000</v>
      </c>
      <c r="P83" s="40">
        <v>41942</v>
      </c>
      <c r="Q83" s="101"/>
      <c r="R83" s="37">
        <v>390</v>
      </c>
      <c r="S83" s="40"/>
      <c r="T83" s="40">
        <v>41546</v>
      </c>
      <c r="U83" s="146">
        <v>548</v>
      </c>
      <c r="V83" s="146">
        <v>0</v>
      </c>
      <c r="W83" s="146">
        <v>0</v>
      </c>
      <c r="X83" s="146">
        <v>0</v>
      </c>
      <c r="Y83" s="146">
        <v>0</v>
      </c>
      <c r="Z83" s="146">
        <v>120</v>
      </c>
      <c r="AA83" s="146">
        <v>0</v>
      </c>
      <c r="AB83" s="146">
        <v>0</v>
      </c>
      <c r="AC83" s="146">
        <v>0</v>
      </c>
      <c r="AD83" s="146">
        <v>0</v>
      </c>
      <c r="AE83" s="146">
        <v>0</v>
      </c>
      <c r="AF83" s="146">
        <v>0</v>
      </c>
      <c r="AG83" s="146">
        <v>0</v>
      </c>
      <c r="AH83" s="146">
        <v>0</v>
      </c>
      <c r="AI83" s="146">
        <v>14</v>
      </c>
      <c r="AJ83" s="146">
        <v>0</v>
      </c>
      <c r="AK83" s="146">
        <v>134</v>
      </c>
      <c r="AL83" s="146">
        <v>414</v>
      </c>
      <c r="AM83" s="146">
        <v>24</v>
      </c>
      <c r="AN83" s="41">
        <v>0.3</v>
      </c>
      <c r="AO83" s="101">
        <v>59.21</v>
      </c>
      <c r="AP83" s="101">
        <v>84.58</v>
      </c>
      <c r="AQ83" s="39">
        <v>-25.374999899999999</v>
      </c>
      <c r="AR83" s="37" t="s">
        <v>44</v>
      </c>
      <c r="AS83" s="37" t="s">
        <v>44</v>
      </c>
      <c r="AT83" s="37">
        <v>548</v>
      </c>
      <c r="AU83" s="37">
        <v>282</v>
      </c>
      <c r="AV83" s="39">
        <v>84.58</v>
      </c>
      <c r="AW83" s="39">
        <v>-25.37</v>
      </c>
      <c r="AX83" s="101" t="s">
        <v>44</v>
      </c>
      <c r="AY83" s="146">
        <v>132</v>
      </c>
      <c r="AZ83" s="146" t="s">
        <v>44</v>
      </c>
      <c r="BA83" s="146" t="s">
        <v>44</v>
      </c>
      <c r="BB83" s="168" t="s">
        <v>654</v>
      </c>
      <c r="BC83" s="168" t="s">
        <v>691</v>
      </c>
      <c r="BD83" s="169" t="s">
        <v>44</v>
      </c>
      <c r="BE83" s="169" t="s">
        <v>44</v>
      </c>
    </row>
    <row r="84" spans="1:57" ht="120" x14ac:dyDescent="0.25">
      <c r="A84" s="40">
        <v>42094</v>
      </c>
      <c r="B84" s="37" t="s">
        <v>253</v>
      </c>
      <c r="C84" s="37" t="s">
        <v>89</v>
      </c>
      <c r="D84" s="37" t="s">
        <v>650</v>
      </c>
      <c r="E84" s="37">
        <v>8547986</v>
      </c>
      <c r="F84" s="223">
        <v>14955934</v>
      </c>
      <c r="G84" s="37">
        <v>1</v>
      </c>
      <c r="H84" s="37" t="s">
        <v>150</v>
      </c>
      <c r="I84" s="37" t="s">
        <v>224</v>
      </c>
      <c r="J84" s="40">
        <v>41426</v>
      </c>
      <c r="K84" s="40">
        <v>40360</v>
      </c>
      <c r="L84" s="37" t="s">
        <v>225</v>
      </c>
      <c r="M84" s="101">
        <v>98400</v>
      </c>
      <c r="N84" s="101">
        <v>93737.23</v>
      </c>
      <c r="O84" s="101">
        <v>117000</v>
      </c>
      <c r="P84" s="40">
        <v>41964</v>
      </c>
      <c r="Q84" s="101"/>
      <c r="R84" s="37">
        <v>390</v>
      </c>
      <c r="S84" s="40"/>
      <c r="T84" s="40">
        <v>41546</v>
      </c>
      <c r="U84" s="146">
        <v>548</v>
      </c>
      <c r="V84" s="146">
        <v>80</v>
      </c>
      <c r="W84" s="146">
        <v>0</v>
      </c>
      <c r="X84" s="146">
        <v>0</v>
      </c>
      <c r="Y84" s="146">
        <v>0</v>
      </c>
      <c r="Z84" s="146">
        <v>0</v>
      </c>
      <c r="AA84" s="146">
        <v>0</v>
      </c>
      <c r="AB84" s="146">
        <v>0</v>
      </c>
      <c r="AC84" s="146">
        <v>0</v>
      </c>
      <c r="AD84" s="146">
        <v>0</v>
      </c>
      <c r="AE84" s="146">
        <v>0</v>
      </c>
      <c r="AF84" s="146">
        <v>0</v>
      </c>
      <c r="AG84" s="146">
        <v>44</v>
      </c>
      <c r="AH84" s="146">
        <v>0</v>
      </c>
      <c r="AI84" s="146">
        <v>14</v>
      </c>
      <c r="AJ84" s="146">
        <v>0</v>
      </c>
      <c r="AK84" s="146">
        <v>138</v>
      </c>
      <c r="AL84" s="146">
        <v>410</v>
      </c>
      <c r="AM84" s="146">
        <v>20</v>
      </c>
      <c r="AN84" s="41">
        <v>0.3</v>
      </c>
      <c r="AO84" s="101">
        <v>59.21</v>
      </c>
      <c r="AP84" s="101">
        <v>84.58</v>
      </c>
      <c r="AQ84" s="39">
        <v>-25.374999899999999</v>
      </c>
      <c r="AR84" s="37" t="s">
        <v>44</v>
      </c>
      <c r="AS84" s="37" t="s">
        <v>44</v>
      </c>
      <c r="AT84" s="37">
        <v>548</v>
      </c>
      <c r="AU84" s="37">
        <v>362</v>
      </c>
      <c r="AV84" s="39">
        <v>84.58</v>
      </c>
      <c r="AW84" s="39">
        <v>-25.37</v>
      </c>
      <c r="AX84" s="101" t="s">
        <v>44</v>
      </c>
      <c r="AY84" s="146">
        <v>48</v>
      </c>
      <c r="AZ84" s="146" t="s">
        <v>44</v>
      </c>
      <c r="BA84" s="146" t="s">
        <v>44</v>
      </c>
      <c r="BB84" s="168" t="s">
        <v>654</v>
      </c>
      <c r="BC84" s="168" t="s">
        <v>692</v>
      </c>
      <c r="BD84" s="169" t="s">
        <v>44</v>
      </c>
      <c r="BE84" s="169" t="s">
        <v>44</v>
      </c>
    </row>
    <row r="85" spans="1:57" ht="60" x14ac:dyDescent="0.25">
      <c r="A85" s="40">
        <v>42094</v>
      </c>
      <c r="B85" s="37" t="s">
        <v>252</v>
      </c>
      <c r="C85" s="37" t="s">
        <v>89</v>
      </c>
      <c r="D85" s="37" t="s">
        <v>230</v>
      </c>
      <c r="E85" s="37">
        <v>8530647</v>
      </c>
      <c r="F85" s="223">
        <v>14896278</v>
      </c>
      <c r="G85" s="37">
        <v>1</v>
      </c>
      <c r="H85" s="37" t="s">
        <v>237</v>
      </c>
      <c r="I85" s="37" t="s">
        <v>231</v>
      </c>
      <c r="J85" s="40">
        <v>41426</v>
      </c>
      <c r="K85" s="40">
        <v>39722</v>
      </c>
      <c r="L85" s="37" t="s">
        <v>225</v>
      </c>
      <c r="M85" s="101">
        <v>378000</v>
      </c>
      <c r="N85" s="101">
        <v>375104.26</v>
      </c>
      <c r="O85" s="101">
        <v>210000</v>
      </c>
      <c r="P85" s="40">
        <v>41950</v>
      </c>
      <c r="Q85" s="101">
        <v>97750</v>
      </c>
      <c r="R85" s="37">
        <v>440</v>
      </c>
      <c r="S85" s="40">
        <v>41956</v>
      </c>
      <c r="T85" s="40">
        <v>41546</v>
      </c>
      <c r="U85" s="146">
        <v>548</v>
      </c>
      <c r="V85" s="146">
        <v>0</v>
      </c>
      <c r="W85" s="146">
        <v>0</v>
      </c>
      <c r="X85" s="146">
        <v>0</v>
      </c>
      <c r="Y85" s="146">
        <v>0</v>
      </c>
      <c r="Z85" s="146">
        <v>0</v>
      </c>
      <c r="AA85" s="146">
        <v>0</v>
      </c>
      <c r="AB85" s="146">
        <v>0</v>
      </c>
      <c r="AC85" s="146">
        <v>0</v>
      </c>
      <c r="AD85" s="146">
        <v>0</v>
      </c>
      <c r="AE85" s="146">
        <v>0</v>
      </c>
      <c r="AF85" s="146">
        <v>0</v>
      </c>
      <c r="AG85" s="146">
        <v>0</v>
      </c>
      <c r="AH85" s="146">
        <v>0</v>
      </c>
      <c r="AI85" s="146">
        <v>0</v>
      </c>
      <c r="AJ85" s="146">
        <v>0</v>
      </c>
      <c r="AK85" s="146">
        <v>0</v>
      </c>
      <c r="AL85" s="146">
        <v>548</v>
      </c>
      <c r="AM85" s="146">
        <v>108</v>
      </c>
      <c r="AN85" s="41">
        <v>0.3</v>
      </c>
      <c r="AO85" s="101">
        <v>59.21</v>
      </c>
      <c r="AP85" s="101">
        <v>84.58</v>
      </c>
      <c r="AQ85" s="39">
        <v>-25.374999899999999</v>
      </c>
      <c r="AR85" s="37" t="s">
        <v>44</v>
      </c>
      <c r="AS85" s="37" t="s">
        <v>44</v>
      </c>
      <c r="AT85" s="37">
        <v>410</v>
      </c>
      <c r="AU85" s="37">
        <v>410</v>
      </c>
      <c r="AV85" s="39">
        <v>84.58</v>
      </c>
      <c r="AW85" s="39">
        <v>-25.37</v>
      </c>
      <c r="AX85" s="101" t="s">
        <v>44</v>
      </c>
      <c r="AY85" s="146">
        <v>138</v>
      </c>
      <c r="AZ85" s="146" t="s">
        <v>44</v>
      </c>
      <c r="BA85" s="146" t="s">
        <v>44</v>
      </c>
      <c r="BB85" s="168" t="s">
        <v>671</v>
      </c>
      <c r="BC85" s="168" t="s">
        <v>554</v>
      </c>
      <c r="BD85" s="169" t="s">
        <v>44</v>
      </c>
      <c r="BE85" s="169" t="s">
        <v>44</v>
      </c>
    </row>
    <row r="86" spans="1:57" ht="60" x14ac:dyDescent="0.25">
      <c r="A86" s="40">
        <v>42094</v>
      </c>
      <c r="B86" s="37" t="s">
        <v>254</v>
      </c>
      <c r="C86" s="37" t="s">
        <v>89</v>
      </c>
      <c r="D86" s="37" t="s">
        <v>233</v>
      </c>
      <c r="E86" s="37">
        <v>8575566</v>
      </c>
      <c r="F86" s="223">
        <v>15217672</v>
      </c>
      <c r="G86" s="37">
        <v>1</v>
      </c>
      <c r="H86" s="37" t="s">
        <v>389</v>
      </c>
      <c r="I86" s="37" t="s">
        <v>224</v>
      </c>
      <c r="J86" s="40">
        <v>41487</v>
      </c>
      <c r="K86" s="40">
        <v>40299</v>
      </c>
      <c r="L86" s="37" t="s">
        <v>225</v>
      </c>
      <c r="M86" s="101">
        <v>240000</v>
      </c>
      <c r="N86" s="101">
        <v>259332.79</v>
      </c>
      <c r="O86" s="101">
        <v>290000</v>
      </c>
      <c r="P86" s="40">
        <v>42059</v>
      </c>
      <c r="Q86" s="101"/>
      <c r="R86" s="37">
        <v>420</v>
      </c>
      <c r="S86" s="40">
        <v>41435</v>
      </c>
      <c r="T86" s="40">
        <v>41607</v>
      </c>
      <c r="U86" s="146">
        <v>487</v>
      </c>
      <c r="V86" s="146">
        <v>0</v>
      </c>
      <c r="W86" s="146">
        <v>0</v>
      </c>
      <c r="X86" s="146">
        <v>0</v>
      </c>
      <c r="Y86" s="146">
        <v>0</v>
      </c>
      <c r="Z86" s="146">
        <v>0</v>
      </c>
      <c r="AA86" s="146">
        <v>0</v>
      </c>
      <c r="AB86" s="146">
        <v>0</v>
      </c>
      <c r="AC86" s="146">
        <v>0</v>
      </c>
      <c r="AD86" s="146">
        <v>0</v>
      </c>
      <c r="AE86" s="146">
        <v>0</v>
      </c>
      <c r="AF86" s="146">
        <v>0</v>
      </c>
      <c r="AG86" s="146">
        <v>0</v>
      </c>
      <c r="AH86" s="146">
        <v>0</v>
      </c>
      <c r="AI86" s="146">
        <v>6</v>
      </c>
      <c r="AJ86" s="146">
        <v>0</v>
      </c>
      <c r="AK86" s="146">
        <v>6</v>
      </c>
      <c r="AL86" s="146">
        <v>481</v>
      </c>
      <c r="AM86" s="146">
        <v>61</v>
      </c>
      <c r="AN86" s="41">
        <v>0.3</v>
      </c>
      <c r="AO86" s="101">
        <v>59.21</v>
      </c>
      <c r="AP86" s="101">
        <v>84.58</v>
      </c>
      <c r="AQ86" s="39">
        <v>-25.374999899999999</v>
      </c>
      <c r="AR86" s="37" t="s">
        <v>44</v>
      </c>
      <c r="AS86" s="37" t="s">
        <v>44</v>
      </c>
      <c r="AT86" s="37">
        <v>487</v>
      </c>
      <c r="AU86" s="37">
        <v>481</v>
      </c>
      <c r="AV86" s="39">
        <v>84.58</v>
      </c>
      <c r="AW86" s="39">
        <v>-25.37</v>
      </c>
      <c r="AX86" s="101" t="s">
        <v>44</v>
      </c>
      <c r="AY86" s="146">
        <v>0</v>
      </c>
      <c r="AZ86" s="146" t="s">
        <v>83</v>
      </c>
      <c r="BA86" s="146" t="s">
        <v>83</v>
      </c>
      <c r="BB86" s="168" t="s">
        <v>671</v>
      </c>
      <c r="BC86" s="168" t="s">
        <v>8</v>
      </c>
      <c r="BD86" s="178" t="s">
        <v>8</v>
      </c>
      <c r="BE86" s="169" t="s">
        <v>44</v>
      </c>
    </row>
  </sheetData>
  <mergeCells count="5">
    <mergeCell ref="A3:T3"/>
    <mergeCell ref="U3:AS3"/>
    <mergeCell ref="AT3:AV3"/>
    <mergeCell ref="AW3:BE3"/>
    <mergeCell ref="A1:G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zoomScale="85" zoomScaleNormal="85" workbookViewId="0">
      <selection sqref="A1:E1"/>
    </sheetView>
  </sheetViews>
  <sheetFormatPr defaultRowHeight="15" x14ac:dyDescent="0.25"/>
  <cols>
    <col min="1" max="1" width="16.5703125" customWidth="1"/>
    <col min="2" max="2" width="23.5703125" bestFit="1" customWidth="1"/>
    <col min="3" max="3" width="32.7109375" customWidth="1"/>
    <col min="4" max="4" width="13.7109375" customWidth="1"/>
    <col min="5" max="5" width="10.28515625" customWidth="1"/>
    <col min="7" max="7" width="8.28515625" customWidth="1"/>
  </cols>
  <sheetData>
    <row r="1" spans="1:11" ht="21" customHeight="1" x14ac:dyDescent="0.3">
      <c r="A1" s="278" t="s">
        <v>329</v>
      </c>
      <c r="B1" s="278"/>
      <c r="C1" s="278"/>
      <c r="D1" s="278"/>
      <c r="E1" s="278"/>
      <c r="F1" s="108"/>
      <c r="G1" s="108"/>
      <c r="H1" s="108"/>
      <c r="I1" s="108"/>
      <c r="J1" s="108"/>
      <c r="K1" s="108"/>
    </row>
    <row r="2" spans="1:11" ht="21" customHeight="1" x14ac:dyDescent="0.3">
      <c r="A2" s="49"/>
      <c r="B2" s="49"/>
      <c r="C2" s="49"/>
      <c r="D2" s="49"/>
      <c r="E2" s="49"/>
      <c r="F2" s="108"/>
      <c r="G2" s="108"/>
      <c r="H2" s="108"/>
      <c r="I2" s="108"/>
      <c r="J2" s="108"/>
      <c r="K2" s="108"/>
    </row>
    <row r="3" spans="1:11" x14ac:dyDescent="0.25">
      <c r="A3" s="109" t="s">
        <v>0</v>
      </c>
      <c r="B3" s="109" t="s">
        <v>1</v>
      </c>
      <c r="C3" s="109" t="s">
        <v>2</v>
      </c>
      <c r="D3" s="109" t="s">
        <v>84</v>
      </c>
      <c r="E3" s="109" t="s">
        <v>4</v>
      </c>
      <c r="F3" s="109" t="s">
        <v>5</v>
      </c>
      <c r="G3" s="109" t="s">
        <v>6</v>
      </c>
      <c r="H3" s="109" t="s">
        <v>50</v>
      </c>
      <c r="I3" s="109" t="s">
        <v>8</v>
      </c>
    </row>
    <row r="4" spans="1:11" x14ac:dyDescent="0.25">
      <c r="A4" s="37" t="s">
        <v>85</v>
      </c>
      <c r="B4" s="37" t="s">
        <v>86</v>
      </c>
      <c r="C4" s="37" t="s">
        <v>268</v>
      </c>
      <c r="D4" s="37">
        <v>12</v>
      </c>
      <c r="E4" s="37">
        <v>12</v>
      </c>
      <c r="F4" s="37">
        <v>9</v>
      </c>
      <c r="G4" s="37">
        <v>3</v>
      </c>
      <c r="H4" s="37">
        <v>0</v>
      </c>
      <c r="I4" s="37">
        <v>0</v>
      </c>
    </row>
    <row r="5" spans="1:11" x14ac:dyDescent="0.25">
      <c r="A5" s="37" t="s">
        <v>85</v>
      </c>
      <c r="B5" s="37" t="s">
        <v>86</v>
      </c>
      <c r="C5" s="37" t="s">
        <v>556</v>
      </c>
      <c r="D5" s="37">
        <v>18</v>
      </c>
      <c r="E5" s="37">
        <v>18</v>
      </c>
      <c r="F5" s="37">
        <v>16</v>
      </c>
      <c r="G5" s="37">
        <v>2</v>
      </c>
      <c r="H5" s="37">
        <v>0</v>
      </c>
      <c r="I5" s="37">
        <v>0</v>
      </c>
    </row>
    <row r="6" spans="1:11" x14ac:dyDescent="0.25">
      <c r="A6" s="37" t="s">
        <v>85</v>
      </c>
      <c r="B6" s="37" t="s">
        <v>86</v>
      </c>
      <c r="C6" s="37" t="s">
        <v>693</v>
      </c>
      <c r="D6" s="37">
        <v>22</v>
      </c>
      <c r="E6" s="37">
        <v>22</v>
      </c>
      <c r="F6" s="37">
        <v>21</v>
      </c>
      <c r="G6" s="37">
        <v>1</v>
      </c>
      <c r="H6" s="37">
        <v>0</v>
      </c>
      <c r="I6" s="37">
        <v>0</v>
      </c>
    </row>
    <row r="7" spans="1:11" x14ac:dyDescent="0.25">
      <c r="A7" s="109" t="s">
        <v>27</v>
      </c>
      <c r="B7" s="109" t="s">
        <v>86</v>
      </c>
      <c r="C7" s="109" t="s">
        <v>258</v>
      </c>
      <c r="D7" s="109">
        <v>52</v>
      </c>
      <c r="E7" s="109">
        <v>52</v>
      </c>
      <c r="F7" s="109">
        <v>46</v>
      </c>
      <c r="G7" s="109">
        <v>6</v>
      </c>
      <c r="H7" s="109">
        <v>0</v>
      </c>
      <c r="I7" s="109">
        <v>0</v>
      </c>
    </row>
  </sheetData>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Overall Review Summary</vt:lpstr>
      <vt:lpstr>Mod Forgiveness-Summary</vt:lpstr>
      <vt:lpstr>Mod Forgiveness-Exceptions</vt:lpstr>
      <vt:lpstr>FCL Bid-Summary</vt:lpstr>
      <vt:lpstr>FCL Bid-Exceptions</vt:lpstr>
      <vt:lpstr>Comp Fee-Summary</vt:lpstr>
      <vt:lpstr>Comp Fee-Summary Fees</vt:lpstr>
      <vt:lpstr>Comp Fee-Loan Detail</vt:lpstr>
      <vt:lpstr>REO Review-Trending</vt:lpstr>
      <vt:lpstr>REO Review-Monthly Summary</vt:lpstr>
      <vt:lpstr>REO Review-Loan Detail</vt:lpstr>
      <vt:lpstr>'Comp Fee-Summary'!Print_Titles</vt:lpstr>
      <vt:lpstr>'Comp Fee-Summary Fees'!Print_Titles</vt:lpstr>
      <vt:lpstr>'FCL Bid-Summary'!Print_Titles</vt:lpstr>
      <vt:lpstr>'Mod Forgiveness-Summary'!Print_Titles</vt:lpstr>
      <vt:lpstr>'Overall Review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2015-05-18T15:59:41Z</dcterms:created>
  <dcterms:modified xsi:type="dcterms:W3CDTF">2015-05-18T16:39:07Z</dcterms:modified>
</cp:coreProperties>
</file>